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757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:\PROJEKCE\_Pracovni\64-1-5315-16\788\DVZ\MaR_I.etapa\"/>
    </mc:Choice>
  </mc:AlternateContent>
  <bookViews>
    <workbookView xWindow="360" yWindow="270" windowWidth="18735" windowHeight="12210" firstSheet="2" activeTab="2"/>
  </bookViews>
  <sheets>
    <sheet name="Pokyny pro vyplnění" sheetId="11" state="hidden" r:id="rId1"/>
    <sheet name="VzorPolozky" sheetId="10" state="hidden" r:id="rId2"/>
    <sheet name="01 R1653156401 Pol" sheetId="12" r:id="rId3"/>
  </sheets>
  <externalReferences>
    <externalReference r:id="rId4"/>
  </externalReferences>
  <definedNames>
    <definedName name="CenaCelkem">#REF!</definedName>
    <definedName name="CenaCelkemBezDPH">#REF!</definedName>
    <definedName name="cisloobjektu">#REF!</definedName>
    <definedName name="CisloRozpoctu">'[1]Krycí list'!$C$2</definedName>
    <definedName name="cislostavby">'[1]Krycí list'!$A$7</definedName>
    <definedName name="CisloStavebnihoRozpoctu">#REF!</definedName>
    <definedName name="dadresa">#REF!</definedName>
    <definedName name="dmisto">#REF!</definedName>
    <definedName name="DPHSni">#REF!</definedName>
    <definedName name="DPHZakl">#REF!</definedName>
    <definedName name="Mena">#REF!</definedName>
    <definedName name="MistoStavby">#REF!</definedName>
    <definedName name="nazevobjektu">#REF!</definedName>
    <definedName name="NazevRozpoctu">'[1]Krycí list'!$D$2</definedName>
    <definedName name="nazevstavby">'[1]Krycí list'!$C$7</definedName>
    <definedName name="NazevStavebnihoRozpoctu">#REF!</definedName>
    <definedName name="_xlnm.Print_Titles" localSheetId="2">'01 R1653156401 Pol'!$1:$7</definedName>
    <definedName name="oadresa">#REF!</definedName>
    <definedName name="_xlnm.Print_Area" localSheetId="2">'01 R1653156401 Pol'!$A$1:$W$69</definedName>
    <definedName name="padresa">#REF!</definedName>
    <definedName name="pdic">#REF!</definedName>
    <definedName name="pico">#REF!</definedName>
    <definedName name="pmisto">#REF!</definedName>
    <definedName name="PocetMJ">#REF!</definedName>
    <definedName name="PoptavkaID">#REF!</definedName>
    <definedName name="pPSC">#REF!</definedName>
    <definedName name="Projektant">#REF!</definedName>
    <definedName name="SazbaDPH1">'[1]Krycí list'!$C$30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#REF!</definedName>
    <definedName name="ZakladDPHSni">#REF!</definedName>
    <definedName name="ZakladDPHZakl">#REF!</definedName>
    <definedName name="Zaokrouhleni">#REF!</definedName>
    <definedName name="Zhotovitel">#REF!</definedName>
  </definedNames>
  <calcPr calcId="162913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8" i="12" l="1"/>
  <c r="O8" i="12"/>
  <c r="I9" i="12"/>
  <c r="I8" i="12" s="1"/>
  <c r="K9" i="12"/>
  <c r="K8" i="12" s="1"/>
  <c r="M9" i="12"/>
  <c r="M8" i="12" s="1"/>
  <c r="O9" i="12"/>
  <c r="Q9" i="12"/>
  <c r="Q8" i="12" s="1"/>
  <c r="V9" i="12"/>
  <c r="V8" i="12" s="1"/>
  <c r="G10" i="12"/>
  <c r="I11" i="12"/>
  <c r="I10" i="12" s="1"/>
  <c r="K11" i="12"/>
  <c r="K10" i="12" s="1"/>
  <c r="M11" i="12"/>
  <c r="O11" i="12"/>
  <c r="Q11" i="12"/>
  <c r="Q10" i="12" s="1"/>
  <c r="V11" i="12"/>
  <c r="V10" i="12" s="1"/>
  <c r="I12" i="12"/>
  <c r="K12" i="12"/>
  <c r="M12" i="12"/>
  <c r="O12" i="12"/>
  <c r="O10" i="12" s="1"/>
  <c r="Q12" i="12"/>
  <c r="V12" i="12"/>
  <c r="I13" i="12"/>
  <c r="K13" i="12"/>
  <c r="M13" i="12"/>
  <c r="O13" i="12"/>
  <c r="Q13" i="12"/>
  <c r="V13" i="12"/>
  <c r="I14" i="12"/>
  <c r="K14" i="12"/>
  <c r="M14" i="12"/>
  <c r="O14" i="12"/>
  <c r="Q14" i="12"/>
  <c r="V14" i="12"/>
  <c r="I15" i="12"/>
  <c r="K15" i="12"/>
  <c r="M15" i="12"/>
  <c r="O15" i="12"/>
  <c r="Q15" i="12"/>
  <c r="V15" i="12"/>
  <c r="I16" i="12"/>
  <c r="K16" i="12"/>
  <c r="M16" i="12"/>
  <c r="O16" i="12"/>
  <c r="Q16" i="12"/>
  <c r="V16" i="12"/>
  <c r="I17" i="12"/>
  <c r="K17" i="12"/>
  <c r="M17" i="12"/>
  <c r="O17" i="12"/>
  <c r="Q17" i="12"/>
  <c r="V17" i="12"/>
  <c r="I18" i="12"/>
  <c r="K18" i="12"/>
  <c r="M18" i="12"/>
  <c r="O18" i="12"/>
  <c r="Q18" i="12"/>
  <c r="V18" i="12"/>
  <c r="I19" i="12"/>
  <c r="K19" i="12"/>
  <c r="M19" i="12"/>
  <c r="O19" i="12"/>
  <c r="Q19" i="12"/>
  <c r="V19" i="12"/>
  <c r="I20" i="12"/>
  <c r="K20" i="12"/>
  <c r="M20" i="12"/>
  <c r="O20" i="12"/>
  <c r="Q20" i="12"/>
  <c r="V20" i="12"/>
  <c r="I21" i="12"/>
  <c r="K21" i="12"/>
  <c r="M21" i="12"/>
  <c r="O21" i="12"/>
  <c r="Q21" i="12"/>
  <c r="V21" i="12"/>
  <c r="I22" i="12"/>
  <c r="K22" i="12"/>
  <c r="M22" i="12"/>
  <c r="O22" i="12"/>
  <c r="Q22" i="12"/>
  <c r="V22" i="12"/>
  <c r="I23" i="12"/>
  <c r="K23" i="12"/>
  <c r="M23" i="12"/>
  <c r="O23" i="12"/>
  <c r="Q23" i="12"/>
  <c r="V23" i="12"/>
  <c r="I24" i="12"/>
  <c r="K24" i="12"/>
  <c r="M24" i="12"/>
  <c r="O24" i="12"/>
  <c r="Q24" i="12"/>
  <c r="V24" i="12"/>
  <c r="I25" i="12"/>
  <c r="K25" i="12"/>
  <c r="M25" i="12"/>
  <c r="O25" i="12"/>
  <c r="Q25" i="12"/>
  <c r="V25" i="12"/>
  <c r="I26" i="12"/>
  <c r="K26" i="12"/>
  <c r="M26" i="12"/>
  <c r="O26" i="12"/>
  <c r="Q26" i="12"/>
  <c r="V26" i="12"/>
  <c r="G27" i="12"/>
  <c r="I28" i="12"/>
  <c r="K28" i="12"/>
  <c r="K27" i="12" s="1"/>
  <c r="M28" i="12"/>
  <c r="O28" i="12"/>
  <c r="Q28" i="12"/>
  <c r="V28" i="12"/>
  <c r="V27" i="12" s="1"/>
  <c r="I29" i="12"/>
  <c r="I27" i="12" s="1"/>
  <c r="K29" i="12"/>
  <c r="M29" i="12"/>
  <c r="O29" i="12"/>
  <c r="O27" i="12" s="1"/>
  <c r="Q29" i="12"/>
  <c r="Q27" i="12" s="1"/>
  <c r="V29" i="12"/>
  <c r="I30" i="12"/>
  <c r="K30" i="12"/>
  <c r="M30" i="12"/>
  <c r="O30" i="12"/>
  <c r="Q30" i="12"/>
  <c r="V30" i="12"/>
  <c r="I31" i="12"/>
  <c r="K31" i="12"/>
  <c r="M31" i="12"/>
  <c r="O31" i="12"/>
  <c r="Q31" i="12"/>
  <c r="V31" i="12"/>
  <c r="I32" i="12"/>
  <c r="K32" i="12"/>
  <c r="M32" i="12"/>
  <c r="O32" i="12"/>
  <c r="Q32" i="12"/>
  <c r="V32" i="12"/>
  <c r="I33" i="12"/>
  <c r="K33" i="12"/>
  <c r="M33" i="12"/>
  <c r="O33" i="12"/>
  <c r="Q33" i="12"/>
  <c r="V33" i="12"/>
  <c r="I34" i="12"/>
  <c r="K34" i="12"/>
  <c r="M34" i="12"/>
  <c r="O34" i="12"/>
  <c r="Q34" i="12"/>
  <c r="V34" i="12"/>
  <c r="I35" i="12"/>
  <c r="K35" i="12"/>
  <c r="M35" i="12"/>
  <c r="O35" i="12"/>
  <c r="Q35" i="12"/>
  <c r="V35" i="12"/>
  <c r="I36" i="12"/>
  <c r="K36" i="12"/>
  <c r="M36" i="12"/>
  <c r="O36" i="12"/>
  <c r="Q36" i="12"/>
  <c r="V36" i="12"/>
  <c r="I37" i="12"/>
  <c r="K37" i="12"/>
  <c r="M37" i="12"/>
  <c r="O37" i="12"/>
  <c r="Q37" i="12"/>
  <c r="V37" i="12"/>
  <c r="I38" i="12"/>
  <c r="K38" i="12"/>
  <c r="M38" i="12"/>
  <c r="O38" i="12"/>
  <c r="Q38" i="12"/>
  <c r="V38" i="12"/>
  <c r="I39" i="12"/>
  <c r="K39" i="12"/>
  <c r="M39" i="12"/>
  <c r="O39" i="12"/>
  <c r="Q39" i="12"/>
  <c r="V39" i="12"/>
  <c r="I40" i="12"/>
  <c r="K40" i="12"/>
  <c r="M40" i="12"/>
  <c r="O40" i="12"/>
  <c r="Q40" i="12"/>
  <c r="V40" i="12"/>
  <c r="I41" i="12"/>
  <c r="K41" i="12"/>
  <c r="M41" i="12"/>
  <c r="O41" i="12"/>
  <c r="Q41" i="12"/>
  <c r="V41" i="12"/>
  <c r="I42" i="12"/>
  <c r="K42" i="12"/>
  <c r="M42" i="12"/>
  <c r="O42" i="12"/>
  <c r="Q42" i="12"/>
  <c r="V42" i="12"/>
  <c r="I43" i="12"/>
  <c r="K43" i="12"/>
  <c r="M43" i="12"/>
  <c r="O43" i="12"/>
  <c r="Q43" i="12"/>
  <c r="V43" i="12"/>
  <c r="I44" i="12"/>
  <c r="K44" i="12"/>
  <c r="M44" i="12"/>
  <c r="O44" i="12"/>
  <c r="Q44" i="12"/>
  <c r="V44" i="12"/>
  <c r="I45" i="12"/>
  <c r="K45" i="12"/>
  <c r="M45" i="12"/>
  <c r="O45" i="12"/>
  <c r="Q45" i="12"/>
  <c r="V45" i="12"/>
  <c r="G46" i="12"/>
  <c r="I47" i="12"/>
  <c r="K47" i="12"/>
  <c r="M47" i="12"/>
  <c r="O47" i="12"/>
  <c r="O46" i="12" s="1"/>
  <c r="Q47" i="12"/>
  <c r="V47" i="12"/>
  <c r="I48" i="12"/>
  <c r="I46" i="12" s="1"/>
  <c r="K48" i="12"/>
  <c r="K46" i="12" s="1"/>
  <c r="M48" i="12"/>
  <c r="O48" i="12"/>
  <c r="Q48" i="12"/>
  <c r="Q46" i="12" s="1"/>
  <c r="V48" i="12"/>
  <c r="V46" i="12" s="1"/>
  <c r="I49" i="12"/>
  <c r="K49" i="12"/>
  <c r="M49" i="12"/>
  <c r="O49" i="12"/>
  <c r="Q49" i="12"/>
  <c r="V49" i="12"/>
  <c r="G50" i="12"/>
  <c r="I50" i="12"/>
  <c r="O50" i="12"/>
  <c r="Q50" i="12"/>
  <c r="I51" i="12"/>
  <c r="K51" i="12"/>
  <c r="K50" i="12" s="1"/>
  <c r="M51" i="12"/>
  <c r="M50" i="12" s="1"/>
  <c r="O51" i="12"/>
  <c r="Q51" i="12"/>
  <c r="V51" i="12"/>
  <c r="V50" i="12" s="1"/>
  <c r="G52" i="12"/>
  <c r="I53" i="12"/>
  <c r="I52" i="12" s="1"/>
  <c r="K53" i="12"/>
  <c r="K52" i="12" s="1"/>
  <c r="M53" i="12"/>
  <c r="O53" i="12"/>
  <c r="Q53" i="12"/>
  <c r="Q52" i="12" s="1"/>
  <c r="V53" i="12"/>
  <c r="V52" i="12" s="1"/>
  <c r="I54" i="12"/>
  <c r="K54" i="12"/>
  <c r="M54" i="12"/>
  <c r="O54" i="12"/>
  <c r="O52" i="12" s="1"/>
  <c r="Q54" i="12"/>
  <c r="V54" i="12"/>
  <c r="I55" i="12"/>
  <c r="K55" i="12"/>
  <c r="M55" i="12"/>
  <c r="O55" i="12"/>
  <c r="Q55" i="12"/>
  <c r="V55" i="12"/>
  <c r="G56" i="12"/>
  <c r="I57" i="12"/>
  <c r="I56" i="12" s="1"/>
  <c r="K57" i="12"/>
  <c r="M57" i="12"/>
  <c r="O57" i="12"/>
  <c r="O56" i="12" s="1"/>
  <c r="Q57" i="12"/>
  <c r="Q56" i="12" s="1"/>
  <c r="V57" i="12"/>
  <c r="I58" i="12"/>
  <c r="K58" i="12"/>
  <c r="K56" i="12" s="1"/>
  <c r="M58" i="12"/>
  <c r="O58" i="12"/>
  <c r="Q58" i="12"/>
  <c r="V58" i="12"/>
  <c r="V56" i="12" s="1"/>
  <c r="I59" i="12"/>
  <c r="K59" i="12"/>
  <c r="M59" i="12"/>
  <c r="O59" i="12"/>
  <c r="Q59" i="12"/>
  <c r="V59" i="12"/>
  <c r="G60" i="12"/>
  <c r="I61" i="12"/>
  <c r="K61" i="12"/>
  <c r="M61" i="12"/>
  <c r="O61" i="12"/>
  <c r="O60" i="12" s="1"/>
  <c r="Q61" i="12"/>
  <c r="V61" i="12"/>
  <c r="I62" i="12"/>
  <c r="I60" i="12" s="1"/>
  <c r="K62" i="12"/>
  <c r="K60" i="12" s="1"/>
  <c r="M62" i="12"/>
  <c r="O62" i="12"/>
  <c r="Q62" i="12"/>
  <c r="Q60" i="12" s="1"/>
  <c r="V62" i="12"/>
  <c r="V60" i="12" s="1"/>
  <c r="I63" i="12"/>
  <c r="K63" i="12"/>
  <c r="M63" i="12"/>
  <c r="O63" i="12"/>
  <c r="Q63" i="12"/>
  <c r="V63" i="12"/>
  <c r="G64" i="12"/>
  <c r="I65" i="12"/>
  <c r="K65" i="12"/>
  <c r="K64" i="12" s="1"/>
  <c r="M65" i="12"/>
  <c r="O65" i="12"/>
  <c r="Q65" i="12"/>
  <c r="V65" i="12"/>
  <c r="V64" i="12" s="1"/>
  <c r="I66" i="12"/>
  <c r="I64" i="12" s="1"/>
  <c r="K66" i="12"/>
  <c r="M66" i="12"/>
  <c r="O66" i="12"/>
  <c r="O64" i="12" s="1"/>
  <c r="Q66" i="12"/>
  <c r="Q64" i="12" s="1"/>
  <c r="V66" i="12"/>
  <c r="I67" i="12"/>
  <c r="K67" i="12"/>
  <c r="M67" i="12"/>
  <c r="O67" i="12"/>
  <c r="Q67" i="12"/>
  <c r="V67" i="12"/>
  <c r="M56" i="12" l="1"/>
  <c r="M52" i="12"/>
  <c r="M10" i="12"/>
  <c r="M27" i="12"/>
  <c r="M46" i="12"/>
  <c r="M60" i="12"/>
  <c r="M64" i="12"/>
</calcChain>
</file>

<file path=xl/sharedStrings.xml><?xml version="1.0" encoding="utf-8"?>
<sst xmlns="http://schemas.openxmlformats.org/spreadsheetml/2006/main" count="399" uniqueCount="181">
  <si>
    <t xml:space="preserve">Položkový rozpočet </t>
  </si>
  <si>
    <t>S:</t>
  </si>
  <si>
    <t>O:</t>
  </si>
  <si>
    <t>R:</t>
  </si>
  <si>
    <t>Vedlejší náklady</t>
  </si>
  <si>
    <t>Celkem</t>
  </si>
  <si>
    <t>Dodávka</t>
  </si>
  <si>
    <t>Montáž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</si>
  <si>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</si>
  <si>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</si>
  <si>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R1653156401</t>
  </si>
  <si>
    <t>01</t>
  </si>
  <si>
    <t>I.Etapa</t>
  </si>
  <si>
    <t>16/5315</t>
  </si>
  <si>
    <t>MU ESF+</t>
  </si>
  <si>
    <t>01-51</t>
  </si>
  <si>
    <t>Periferie vstupní</t>
  </si>
  <si>
    <t>01-54</t>
  </si>
  <si>
    <t>Montážní materiál</t>
  </si>
  <si>
    <t>19-51</t>
  </si>
  <si>
    <t>Elektromontážní práce</t>
  </si>
  <si>
    <t>19-52</t>
  </si>
  <si>
    <t>Uvedení do provozu</t>
  </si>
  <si>
    <t>19-53</t>
  </si>
  <si>
    <t>Software DDC - práce</t>
  </si>
  <si>
    <t>19-54</t>
  </si>
  <si>
    <t>Revize, zkoušky, odborné prohlídky</t>
  </si>
  <si>
    <t>19-56</t>
  </si>
  <si>
    <t>Vizualizace</t>
  </si>
  <si>
    <t>19-72</t>
  </si>
  <si>
    <t>Stavební práce</t>
  </si>
  <si>
    <t>VN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</si>
  <si>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</si>
  <si>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</si>
  <si>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</si>
  <si>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</si>
  <si>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</si>
  <si>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</si>
  <si>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</si>
  <si>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</si>
  <si>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</si>
  <si>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</si>
  <si>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</si>
  <si>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</si>
  <si>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</si>
  <si>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</si>
  <si>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</si>
  <si>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</si>
  <si>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</si>
  <si>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</si>
  <si>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</si>
  <si>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</si>
  <si>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</si>
  <si>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</si>
  <si>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</si>
  <si>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</si>
  <si>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Díl:</t>
  </si>
  <si>
    <t>DIL</t>
  </si>
  <si>
    <t>1771123T</t>
  </si>
  <si>
    <t>Termopohon pro 2 bodovou nebo pulzní regulaci, M30x1,5 24V, 110 N, bez proudu otevřeno</t>
  </si>
  <si>
    <t>ks</t>
  </si>
  <si>
    <t>Vlastní</t>
  </si>
  <si>
    <t>Indiv</t>
  </si>
  <si>
    <t>POL3_</t>
  </si>
  <si>
    <t>PPU</t>
  </si>
  <si>
    <t>Protipožární ucpávka do 100mm2, tl. 200mm</t>
  </si>
  <si>
    <t>POL3_9</t>
  </si>
  <si>
    <t>RP1A23A6M1.</t>
  </si>
  <si>
    <t>Jednofázové relé SSR, řízení 16-32VAC, spínání 230VAC/5,5A, spínání v nule, vč. patice na DIN lištu</t>
  </si>
  <si>
    <t>34121550R</t>
  </si>
  <si>
    <t>Kabel sdělovací s Cu jádrem JYTY 2 x 1 mm</t>
  </si>
  <si>
    <t>m</t>
  </si>
  <si>
    <t>SPCM</t>
  </si>
  <si>
    <t>RTS 17/ I</t>
  </si>
  <si>
    <t>34121554R</t>
  </si>
  <si>
    <t>Kabel sdělovací s Cu jádrem JYTY 4 x 1 mm</t>
  </si>
  <si>
    <t>BELDEN9842T</t>
  </si>
  <si>
    <t>KABEL BELDEN 9842</t>
  </si>
  <si>
    <t>REX11</t>
  </si>
  <si>
    <t>34111000R</t>
  </si>
  <si>
    <t>Kabel silový s Cu jádrem 750 V CYKY 2 x 1,5 mm2</t>
  </si>
  <si>
    <t>34571093R</t>
  </si>
  <si>
    <t>Trubka elektroinstalační tuhá z PVC 1532</t>
  </si>
  <si>
    <t>34571154R</t>
  </si>
  <si>
    <t>Trubka elektroinst. ohebná Monoflex 1423/1</t>
  </si>
  <si>
    <t>34571524R</t>
  </si>
  <si>
    <t>Krabice přístrojová odbočná čtvercová z PH KO 125E</t>
  </si>
  <si>
    <t>34571523R</t>
  </si>
  <si>
    <t>Krabice přístrojová odbočná kruhová z PH KO 97/5</t>
  </si>
  <si>
    <t>345715541R</t>
  </si>
  <si>
    <t>Víčko krabice z PVC   V 125/1</t>
  </si>
  <si>
    <t>34536700R</t>
  </si>
  <si>
    <t>Rámeček jednonásobný pro spínače a zásuvky</t>
  </si>
  <si>
    <t>34536701R</t>
  </si>
  <si>
    <t>Kryt zaslepovací pro jednonásobný rámeček</t>
  </si>
  <si>
    <t>34536702R</t>
  </si>
  <si>
    <t>Adaptér pro přístroje profil 45, jednonásobný</t>
  </si>
  <si>
    <t>KECT4953</t>
  </si>
  <si>
    <t>Štítek kabelový malý  30x0.8mm</t>
  </si>
  <si>
    <t>0R</t>
  </si>
  <si>
    <t>Drobný materiál</t>
  </si>
  <si>
    <t>kpl</t>
  </si>
  <si>
    <t>DEMTZ_MAT_001T00</t>
  </si>
  <si>
    <t>Demontáž stávající kabeláže</t>
  </si>
  <si>
    <t>POL1_</t>
  </si>
  <si>
    <t>DEMTZ_MAT_002T00</t>
  </si>
  <si>
    <t>Demontáž stávajícího nosného materiálu - lišta</t>
  </si>
  <si>
    <t>DEMTZ_MAT_003T00</t>
  </si>
  <si>
    <t>Demontáž elterm. hlavic</t>
  </si>
  <si>
    <t>MTZ_VYST_005T00</t>
  </si>
  <si>
    <t>Montáž termoelektrická hlavice</t>
  </si>
  <si>
    <t>210860201R00</t>
  </si>
  <si>
    <t>Kabel speciální JYTY s Cu 2 x 1 mm volně uložený</t>
  </si>
  <si>
    <t>210860202R00</t>
  </si>
  <si>
    <t>Kabel speciální JYTY s CU 4 x 1 mm volně uložený</t>
  </si>
  <si>
    <t>MTZ belden.</t>
  </si>
  <si>
    <t>MTZ belden 9842</t>
  </si>
  <si>
    <t>210810001R00</t>
  </si>
  <si>
    <t>Kabel CYKY-m 750 V 2 x 1,5 mm2 volně uložený</t>
  </si>
  <si>
    <t>210010023R00</t>
  </si>
  <si>
    <t>Trubka tuhá z PVC uložená pevně, 29 mm</t>
  </si>
  <si>
    <t>210800101R00</t>
  </si>
  <si>
    <t>Zasekání kabelu/trubky pod omítku</t>
  </si>
  <si>
    <t>220260027R00</t>
  </si>
  <si>
    <t>Krabice KO 125 ve zdi včetně vysekání lůžka</t>
  </si>
  <si>
    <t>220260024R00</t>
  </si>
  <si>
    <t>Krabice KO 97 ve zdi včetně vysekání lůžka</t>
  </si>
  <si>
    <t>21002</t>
  </si>
  <si>
    <t>Odpojení a připojení nástěnných ovladačů</t>
  </si>
  <si>
    <t>210100001R00</t>
  </si>
  <si>
    <t>Ukončení vodičů v rozvaděči + zapojení do 2,5 mm2</t>
  </si>
  <si>
    <t>460680021RT2</t>
  </si>
  <si>
    <t>Průraz zdivem v cihlové zdi tloušťky 15 cm, plochy do 0,025 m2</t>
  </si>
  <si>
    <t>460680024RT2</t>
  </si>
  <si>
    <t>Průraz zdivem v cihlové zdi tloušťky 60 cm, plochy do 0,25 m2</t>
  </si>
  <si>
    <t>21004</t>
  </si>
  <si>
    <t>Drobné montážní práce</t>
  </si>
  <si>
    <t>210271003R00</t>
  </si>
  <si>
    <t>Ucpávka kab. průchodky,protipožární</t>
  </si>
  <si>
    <t>RTS 13/ I</t>
  </si>
  <si>
    <t>POL1_9</t>
  </si>
  <si>
    <t>913      T00</t>
  </si>
  <si>
    <t>Hzs - zabezpečení pracoviště</t>
  </si>
  <si>
    <t>POL10_</t>
  </si>
  <si>
    <t>950      T00</t>
  </si>
  <si>
    <t>Hzs - Koordinace s ostatními profesemi</t>
  </si>
  <si>
    <t>923      T00</t>
  </si>
  <si>
    <t>Hzs - zaučení obsluhy</t>
  </si>
  <si>
    <t>hod</t>
  </si>
  <si>
    <t>927T00</t>
  </si>
  <si>
    <t>Uživatelský software pro DDC - úprava stávajícího</t>
  </si>
  <si>
    <t>901      T00</t>
  </si>
  <si>
    <t>Hzs - práce aplikačního programátora-příprava ke, komplexní zkoušce</t>
  </si>
  <si>
    <t>904      R01</t>
  </si>
  <si>
    <t>Hzs-zkousky v ramci montaz.praci, Komplexni vyzkouseni</t>
  </si>
  <si>
    <t>Prav.M</t>
  </si>
  <si>
    <t>905      R01</t>
  </si>
  <si>
    <t>Hzs-revize provoz.souboru a st.obj., Revize</t>
  </si>
  <si>
    <t>928T00</t>
  </si>
  <si>
    <t>Dispečink - úprava stávajících datových bodů</t>
  </si>
  <si>
    <t>931T00</t>
  </si>
  <si>
    <t>Dispečink - vykreslení obrazovek</t>
  </si>
  <si>
    <t>931T01</t>
  </si>
  <si>
    <t>Dispečink - úprava vizualizace VRF chlazení</t>
  </si>
  <si>
    <t>909      R00</t>
  </si>
  <si>
    <t>Zapravení stavebních nedodělků, úklid</t>
  </si>
  <si>
    <t>963016111R00</t>
  </si>
  <si>
    <t>Domontáž SDK podhledu, uskladnění</t>
  </si>
  <si>
    <t>m2</t>
  </si>
  <si>
    <t>963016111R01</t>
  </si>
  <si>
    <t>Montáž SDK podhledu (vč. případné náhrady poškozených kazet)</t>
  </si>
  <si>
    <t>922      T00</t>
  </si>
  <si>
    <t>Hzs-projekt výrobní dokumentace</t>
  </si>
  <si>
    <t>921      T00</t>
  </si>
  <si>
    <t>Hzs-projekt skutečný stav</t>
  </si>
  <si>
    <t>930      T00</t>
  </si>
  <si>
    <t>Hzs - doprava osob</t>
  </si>
  <si>
    <t>km</t>
  </si>
  <si>
    <t>END</t>
  </si>
  <si>
    <t>MaR</t>
  </si>
  <si>
    <t>Soupis stavebních prací, dodávek a služeb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</si>
</sst>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0"/>
  </numFmts>
  <fonts count="6" x14ac:knownFonts="1">
    <font>
      <sz val="10"/>
      <name val="Arial CE"/>
      <charset val="238"/>
    </font>
    <font>
      <sz val="10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charset val="238"/>
    </font>
    <font>
      <b/>
      <sz val="10"/>
      <name val="Arial CE"/>
      <charset val="238"/>
    </font>
    <font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DBDBDB"/>
        <bgColor indexed="64"/>
      </patternFill>
    </fill>
  </fills>
  <borders count="1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59">
    <xf numFmtId="0" fontId="0" fillId="0" borderId="0" xfId="0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4" fillId="0" borderId="0" xfId="0" applyFont="1"/>
    <xf numFmtId="49" fontId="0" fillId="0" borderId="1" xfId="0" applyNumberFormat="1" applyBorder="1" applyAlignment="1">
      <alignment vertical="center"/>
    </xf>
    <xf numFmtId="0" fontId="0" fillId="0" borderId="4" xfId="0" applyBorder="1" applyAlignment="1">
      <alignment vertical="center"/>
    </xf>
    <xf numFmtId="49" fontId="0" fillId="0" borderId="0" xfId="0" applyNumberFormat="1"/>
    <xf numFmtId="0" fontId="0" fillId="0" borderId="0" xfId="0" applyAlignment="1">
      <alignment horizontal="center"/>
    </xf>
    <xf numFmtId="0" fontId="0" fillId="0" borderId="4" xfId="0" applyFont="1" applyBorder="1" applyAlignment="1">
      <alignment vertical="center"/>
    </xf>
    <xf numFmtId="0" fontId="0" fillId="3" borderId="4" xfId="0" applyFont="1" applyFill="1" applyBorder="1" applyAlignment="1">
      <alignment vertical="center"/>
    </xf>
    <xf numFmtId="49" fontId="0" fillId="3" borderId="1" xfId="0" applyNumberFormat="1" applyFill="1" applyBorder="1" applyAlignment="1">
      <alignment vertical="center"/>
    </xf>
    <xf numFmtId="0" fontId="0" fillId="4" borderId="2" xfId="0" applyFill="1" applyBorder="1"/>
    <xf numFmtId="0" fontId="0" fillId="4" borderId="4" xfId="0" applyFill="1" applyBorder="1"/>
    <xf numFmtId="0" fontId="0" fillId="4" borderId="4" xfId="0" applyFill="1" applyBorder="1" applyAlignment="1">
      <alignment horizontal="center"/>
    </xf>
    <xf numFmtId="49" fontId="0" fillId="4" borderId="4" xfId="0" applyNumberFormat="1" applyFill="1" applyBorder="1"/>
    <xf numFmtId="0" fontId="0" fillId="4" borderId="4" xfId="0" applyFill="1" applyBorder="1" applyAlignment="1">
      <alignment wrapText="1"/>
    </xf>
    <xf numFmtId="0" fontId="5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4" fontId="5" fillId="0" borderId="0" xfId="0" applyNumberFormat="1" applyFont="1" applyAlignment="1">
      <alignment vertical="top" shrinkToFit="1"/>
    </xf>
    <xf numFmtId="4" fontId="4" fillId="3" borderId="0" xfId="0" applyNumberFormat="1" applyFont="1" applyFill="1" applyBorder="1" applyAlignment="1">
      <alignment vertical="top" shrinkToFit="1"/>
    </xf>
    <xf numFmtId="0" fontId="4" fillId="3" borderId="6" xfId="0" applyFont="1" applyFill="1" applyBorder="1" applyAlignment="1">
      <alignment vertical="top"/>
    </xf>
    <xf numFmtId="49" fontId="4" fillId="3" borderId="3" xfId="0" applyNumberFormat="1" applyFont="1" applyFill="1" applyBorder="1" applyAlignment="1">
      <alignment vertical="top"/>
    </xf>
    <xf numFmtId="0" fontId="4" fillId="3" borderId="3" xfId="0" applyFont="1" applyFill="1" applyBorder="1" applyAlignment="1">
      <alignment horizontal="center" vertical="top" shrinkToFit="1"/>
    </xf>
    <xf numFmtId="164" fontId="4" fillId="3" borderId="3" xfId="0" applyNumberFormat="1" applyFont="1" applyFill="1" applyBorder="1" applyAlignment="1">
      <alignment vertical="top" shrinkToFit="1"/>
    </xf>
    <xf numFmtId="4" fontId="4" fillId="3" borderId="3" xfId="0" applyNumberFormat="1" applyFont="1" applyFill="1" applyBorder="1" applyAlignment="1">
      <alignment vertical="top" shrinkToFit="1"/>
    </xf>
    <xf numFmtId="4" fontId="4" fillId="3" borderId="7" xfId="0" applyNumberFormat="1" applyFont="1" applyFill="1" applyBorder="1" applyAlignment="1">
      <alignment vertical="top" shrinkToFit="1"/>
    </xf>
    <xf numFmtId="0" fontId="5" fillId="0" borderId="8" xfId="0" applyFont="1" applyBorder="1" applyAlignment="1">
      <alignment vertical="top"/>
    </xf>
    <xf numFmtId="49" fontId="5" fillId="0" borderId="9" xfId="0" applyNumberFormat="1" applyFont="1" applyBorder="1" applyAlignment="1">
      <alignment vertical="top"/>
    </xf>
    <xf numFmtId="0" fontId="5" fillId="0" borderId="9" xfId="0" applyFont="1" applyBorder="1" applyAlignment="1">
      <alignment horizontal="center" vertical="top" shrinkToFit="1"/>
    </xf>
    <xf numFmtId="164" fontId="5" fillId="0" borderId="9" xfId="0" applyNumberFormat="1" applyFont="1" applyBorder="1" applyAlignment="1">
      <alignment vertical="top" shrinkToFit="1"/>
    </xf>
    <xf numFmtId="4" fontId="5" fillId="0" borderId="9" xfId="0" applyNumberFormat="1" applyFont="1" applyBorder="1" applyAlignment="1">
      <alignment vertical="top" shrinkToFit="1"/>
    </xf>
    <xf numFmtId="4" fontId="5" fillId="0" borderId="10" xfId="0" applyNumberFormat="1" applyFont="1" applyBorder="1" applyAlignment="1">
      <alignment vertical="top" shrinkToFit="1"/>
    </xf>
    <xf numFmtId="0" fontId="5" fillId="0" borderId="11" xfId="0" applyFont="1" applyBorder="1" applyAlignment="1">
      <alignment vertical="top"/>
    </xf>
    <xf numFmtId="49" fontId="5" fillId="0" borderId="12" xfId="0" applyNumberFormat="1" applyFont="1" applyBorder="1" applyAlignment="1">
      <alignment vertical="top"/>
    </xf>
    <xf numFmtId="0" fontId="5" fillId="0" borderId="12" xfId="0" applyFont="1" applyBorder="1" applyAlignment="1">
      <alignment horizontal="center" vertical="top" shrinkToFit="1"/>
    </xf>
    <xf numFmtId="164" fontId="5" fillId="0" borderId="12" xfId="0" applyNumberFormat="1" applyFont="1" applyBorder="1" applyAlignment="1">
      <alignment vertical="top" shrinkToFit="1"/>
    </xf>
    <xf numFmtId="4" fontId="5" fillId="0" borderId="12" xfId="0" applyNumberFormat="1" applyFont="1" applyBorder="1" applyAlignment="1">
      <alignment vertical="top" shrinkToFit="1"/>
    </xf>
    <xf numFmtId="4" fontId="5" fillId="0" borderId="13" xfId="0" applyNumberFormat="1" applyFont="1" applyBorder="1" applyAlignment="1">
      <alignment vertical="top" shrinkToFit="1"/>
    </xf>
    <xf numFmtId="49" fontId="4" fillId="3" borderId="3" xfId="0" applyNumberFormat="1" applyFont="1" applyFill="1" applyBorder="1" applyAlignment="1">
      <alignment horizontal="left" vertical="top" wrapText="1"/>
    </xf>
    <xf numFmtId="49" fontId="5" fillId="0" borderId="12" xfId="0" applyNumberFormat="1" applyFont="1" applyBorder="1" applyAlignment="1">
      <alignment horizontal="left" vertical="top" wrapText="1"/>
    </xf>
    <xf numFmtId="49" fontId="5" fillId="0" borderId="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2" fillId="2" borderId="0" xfId="0" applyFont="1" applyFill="1" applyAlignment="1">
      <alignment horizontal="left" wrapText="1"/>
    </xf>
    <xf numFmtId="0" fontId="3" fillId="0" borderId="0" xfId="0" applyFont="1" applyAlignment="1">
      <alignment horizontal="center" vertical="top"/>
    </xf>
    <xf numFmtId="0" fontId="3" fillId="0" borderId="0" xfId="0" applyFont="1" applyAlignment="1">
      <alignment horizontal="center" vertical="top" wrapText="1"/>
    </xf>
    <xf numFmtId="49" fontId="0" fillId="0" borderId="1" xfId="0" applyNumberFormat="1" applyBorder="1" applyAlignment="1">
      <alignment vertical="center" shrinkToFit="1"/>
    </xf>
    <xf numFmtId="49" fontId="0" fillId="0" borderId="5" xfId="0" applyNumberFormat="1" applyBorder="1" applyAlignment="1">
      <alignment vertical="center" shrinkToFit="1"/>
    </xf>
    <xf numFmtId="0" fontId="3" fillId="0" borderId="0" xfId="0" applyFont="1" applyAlignment="1">
      <alignment horizontal="center"/>
    </xf>
    <xf numFmtId="49" fontId="0" fillId="0" borderId="1" xfId="0" applyNumberForma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5" xfId="0" applyBorder="1" applyAlignment="1">
      <alignment vertical="center"/>
    </xf>
    <xf numFmtId="49" fontId="0" fillId="3" borderId="1" xfId="0" applyNumberFormat="1" applyFill="1" applyBorder="1" applyAlignment="1">
      <alignment vertical="center"/>
    </xf>
    <xf numFmtId="0" fontId="0" fillId="3" borderId="1" xfId="0" applyFill="1" applyBorder="1" applyAlignment="1">
      <alignment vertical="center"/>
    </xf>
    <xf numFmtId="0" fontId="0" fillId="3" borderId="5" xfId="0" applyFill="1" applyBorder="1" applyAlignment="1">
      <alignment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ynerga-is\ISRT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6" t="s">
        <v>8</v>
      </c>
    </row>
    <row r="2" spans="1:7" ht="57.75" customHeight="1" x14ac:dyDescent="0.2">
      <c r="A2" s="47" t="s">
        <v>9</v>
      </c>
      <c r="B2" s="47"/>
      <c r="C2" s="47"/>
      <c r="D2" s="47"/>
      <c r="E2" s="47"/>
      <c r="F2" s="47"/>
      <c r="G2" s="47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F8" sqref="F8"/>
    </sheetView>
  </sheetViews>
  <sheetFormatPr defaultRowHeight="12.75" x14ac:dyDescent="0.2"/>
  <cols>
    <col min="1" max="1" width="4.28515625" style="1" customWidth="1"/>
    <col min="2" max="2" width="14.42578125" style="1" customWidth="1"/>
    <col min="3" max="3" width="38.28515625" style="5" customWidth="1"/>
    <col min="4" max="4" width="4.5703125" style="1" customWidth="1"/>
    <col min="5" max="5" width="10.5703125" style="1" customWidth="1"/>
    <col min="6" max="6" width="9.85546875" style="1" customWidth="1"/>
    <col min="7" max="7" width="12.7109375" style="1" customWidth="1"/>
    <col min="8" max="16384" width="9.140625" style="1"/>
  </cols>
  <sheetData>
    <row r="1" spans="1:7" ht="15.75" x14ac:dyDescent="0.2">
      <c r="A1" s="48" t="s">
        <v>0</v>
      </c>
      <c r="B1" s="48"/>
      <c r="C1" s="49"/>
      <c r="D1" s="48"/>
      <c r="E1" s="48"/>
      <c r="F1" s="48"/>
      <c r="G1" s="48"/>
    </row>
    <row r="2" spans="1:7" ht="24.95" customHeight="1" x14ac:dyDescent="0.2">
      <c r="A2" s="8" t="s">
        <v>1</v>
      </c>
      <c r="B2" s="7"/>
      <c r="C2" s="50"/>
      <c r="D2" s="50"/>
      <c r="E2" s="50"/>
      <c r="F2" s="50"/>
      <c r="G2" s="51"/>
    </row>
    <row r="3" spans="1:7" ht="24.95" customHeight="1" x14ac:dyDescent="0.2">
      <c r="A3" s="8" t="s">
        <v>2</v>
      </c>
      <c r="B3" s="7"/>
      <c r="C3" s="50"/>
      <c r="D3" s="50"/>
      <c r="E3" s="50"/>
      <c r="F3" s="50"/>
      <c r="G3" s="51"/>
    </row>
    <row r="4" spans="1:7" ht="24.95" customHeight="1" x14ac:dyDescent="0.2">
      <c r="A4" s="8" t="s">
        <v>3</v>
      </c>
      <c r="B4" s="7"/>
      <c r="C4" s="50"/>
      <c r="D4" s="50"/>
      <c r="E4" s="50"/>
      <c r="F4" s="50"/>
      <c r="G4" s="51"/>
    </row>
    <row r="5" spans="1:7" x14ac:dyDescent="0.2">
      <c r="B5" s="2"/>
      <c r="C5" s="3"/>
      <c r="D5" s="4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tabSelected="1" view="pageLayout" zoomScaleNormal="100" workbookViewId="0">
      <selection activeCell="C93" sqref="C92:C93"/>
    </sheetView>
  </sheetViews>
  <sheetFormatPr defaultRowHeight="12.75" outlineLevelRow="1" x14ac:dyDescent="0.2"/>
  <cols>
    <col min="1" max="1" width="3.42578125" customWidth="1"/>
    <col min="2" max="2" width="12.5703125" style="9" customWidth="1"/>
    <col min="3" max="3" width="38.28515625" style="9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3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52" t="s">
        <v>180</v>
      </c>
      <c r="B1" s="52"/>
      <c r="C1" s="52"/>
      <c r="D1" s="52"/>
      <c r="E1" s="52"/>
      <c r="F1" s="52"/>
      <c r="G1" s="52"/>
      <c r="AG1" t="s">
        <v>32</v>
      </c>
    </row>
    <row r="2" spans="1:60" ht="24.95" customHeight="1" x14ac:dyDescent="0.2">
      <c r="A2" s="11" t="s">
        <v>1</v>
      </c>
      <c r="B2" s="7" t="s">
        <v>13</v>
      </c>
      <c r="C2" s="53" t="s">
        <v>14</v>
      </c>
      <c r="D2" s="54"/>
      <c r="E2" s="54"/>
      <c r="F2" s="54"/>
      <c r="G2" s="55"/>
      <c r="AG2" t="s">
        <v>33</v>
      </c>
    </row>
    <row r="3" spans="1:60" ht="24.95" customHeight="1" x14ac:dyDescent="0.2">
      <c r="A3" s="11" t="s">
        <v>2</v>
      </c>
      <c r="B3" s="7" t="s">
        <v>11</v>
      </c>
      <c r="C3" s="53" t="s">
        <v>12</v>
      </c>
      <c r="D3" s="54"/>
      <c r="E3" s="54"/>
      <c r="F3" s="54"/>
      <c r="G3" s="55"/>
      <c r="AC3" s="9" t="s">
        <v>33</v>
      </c>
      <c r="AG3" t="s">
        <v>34</v>
      </c>
    </row>
    <row r="4" spans="1:60" ht="24.95" customHeight="1" x14ac:dyDescent="0.2">
      <c r="A4" s="12" t="s">
        <v>3</v>
      </c>
      <c r="B4" s="13" t="s">
        <v>10</v>
      </c>
      <c r="C4" s="56" t="s">
        <v>179</v>
      </c>
      <c r="D4" s="57"/>
      <c r="E4" s="57"/>
      <c r="F4" s="57"/>
      <c r="G4" s="58"/>
      <c r="AG4" t="s">
        <v>35</v>
      </c>
    </row>
    <row r="5" spans="1:60" x14ac:dyDescent="0.2">
      <c r="D5" s="10"/>
    </row>
    <row r="6" spans="1:60" ht="38.25" x14ac:dyDescent="0.2">
      <c r="A6" s="15" t="s">
        <v>36</v>
      </c>
      <c r="B6" s="17" t="s">
        <v>37</v>
      </c>
      <c r="C6" s="17" t="s">
        <v>38</v>
      </c>
      <c r="D6" s="16" t="s">
        <v>39</v>
      </c>
      <c r="E6" s="15" t="s">
        <v>40</v>
      </c>
      <c r="F6" s="14" t="s">
        <v>41</v>
      </c>
      <c r="G6" s="15" t="s">
        <v>5</v>
      </c>
      <c r="H6" s="18" t="s">
        <v>6</v>
      </c>
      <c r="I6" s="18" t="s">
        <v>42</v>
      </c>
      <c r="J6" s="18" t="s">
        <v>7</v>
      </c>
      <c r="K6" s="18" t="s">
        <v>43</v>
      </c>
      <c r="L6" s="18" t="s">
        <v>44</v>
      </c>
      <c r="M6" s="18" t="s">
        <v>45</v>
      </c>
      <c r="N6" s="18" t="s">
        <v>46</v>
      </c>
      <c r="O6" s="18" t="s">
        <v>47</v>
      </c>
      <c r="P6" s="18" t="s">
        <v>48</v>
      </c>
      <c r="Q6" s="18" t="s">
        <v>49</v>
      </c>
      <c r="R6" s="18" t="s">
        <v>50</v>
      </c>
      <c r="S6" s="18" t="s">
        <v>51</v>
      </c>
      <c r="T6" s="18" t="s">
        <v>52</v>
      </c>
      <c r="U6" s="18" t="s">
        <v>53</v>
      </c>
      <c r="V6" s="18" t="s">
        <v>54</v>
      </c>
      <c r="W6" s="18" t="s">
        <v>55</v>
      </c>
    </row>
    <row r="7" spans="1:60" hidden="1" x14ac:dyDescent="0.2">
      <c r="A7" s="1"/>
      <c r="B7" s="2"/>
      <c r="C7" s="2"/>
      <c r="D7" s="4"/>
      <c r="E7" s="20"/>
      <c r="F7" s="21"/>
      <c r="G7" s="21"/>
      <c r="H7" s="21"/>
      <c r="I7" s="21"/>
      <c r="J7" s="21"/>
      <c r="K7" s="21"/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</row>
    <row r="8" spans="1:60" x14ac:dyDescent="0.2">
      <c r="A8" s="24" t="s">
        <v>56</v>
      </c>
      <c r="B8" s="25" t="s">
        <v>15</v>
      </c>
      <c r="C8" s="42" t="s">
        <v>16</v>
      </c>
      <c r="D8" s="26"/>
      <c r="E8" s="27"/>
      <c r="F8" s="28"/>
      <c r="G8" s="29">
        <f>SUMIF(AG9:AG9,"&lt;&gt;NOR",G9:G9)</f>
        <v>0</v>
      </c>
      <c r="H8" s="23"/>
      <c r="I8" s="23">
        <f>SUM(I9:I9)</f>
        <v>7560</v>
      </c>
      <c r="J8" s="23"/>
      <c r="K8" s="23">
        <f>SUM(K9:K9)</f>
        <v>0</v>
      </c>
      <c r="L8" s="23"/>
      <c r="M8" s="23">
        <f>SUM(M9:M9)</f>
        <v>0</v>
      </c>
      <c r="N8" s="23"/>
      <c r="O8" s="23">
        <f>SUM(O9:O9)</f>
        <v>0</v>
      </c>
      <c r="P8" s="23"/>
      <c r="Q8" s="23">
        <f>SUM(Q9:Q9)</f>
        <v>0</v>
      </c>
      <c r="R8" s="23"/>
      <c r="S8" s="23"/>
      <c r="T8" s="23"/>
      <c r="U8" s="23"/>
      <c r="V8" s="23">
        <f>SUM(V9:V9)</f>
        <v>0</v>
      </c>
      <c r="W8" s="23"/>
      <c r="AG8" t="s">
        <v>57</v>
      </c>
    </row>
    <row r="9" spans="1:60" ht="22.5" outlineLevel="1" x14ac:dyDescent="0.2">
      <c r="A9" s="36">
        <v>1</v>
      </c>
      <c r="B9" s="37" t="s">
        <v>58</v>
      </c>
      <c r="C9" s="43" t="s">
        <v>59</v>
      </c>
      <c r="D9" s="38" t="s">
        <v>60</v>
      </c>
      <c r="E9" s="39">
        <v>8</v>
      </c>
      <c r="F9" s="40"/>
      <c r="G9" s="41">
        <v>0</v>
      </c>
      <c r="H9" s="22">
        <v>945</v>
      </c>
      <c r="I9" s="22">
        <f>ROUND(E9*H9,2)</f>
        <v>7560</v>
      </c>
      <c r="J9" s="22">
        <v>0</v>
      </c>
      <c r="K9" s="22">
        <f>ROUND(E9*J9,2)</f>
        <v>0</v>
      </c>
      <c r="L9" s="22">
        <v>21</v>
      </c>
      <c r="M9" s="22">
        <f>G9*(1+L9/100)</f>
        <v>0</v>
      </c>
      <c r="N9" s="22">
        <v>0</v>
      </c>
      <c r="O9" s="22">
        <f>ROUND(E9*N9,2)</f>
        <v>0</v>
      </c>
      <c r="P9" s="22">
        <v>0</v>
      </c>
      <c r="Q9" s="22">
        <f>ROUND(E9*P9,2)</f>
        <v>0</v>
      </c>
      <c r="R9" s="22"/>
      <c r="S9" s="22" t="s">
        <v>61</v>
      </c>
      <c r="T9" s="22" t="s">
        <v>62</v>
      </c>
      <c r="U9" s="22">
        <v>0</v>
      </c>
      <c r="V9" s="22">
        <f>ROUND(E9*U9,2)</f>
        <v>0</v>
      </c>
      <c r="W9" s="22"/>
      <c r="X9" s="19"/>
      <c r="Y9" s="19"/>
      <c r="Z9" s="19"/>
      <c r="AA9" s="19"/>
      <c r="AB9" s="19"/>
      <c r="AC9" s="19"/>
      <c r="AD9" s="19"/>
      <c r="AE9" s="19"/>
      <c r="AF9" s="19"/>
      <c r="AG9" s="19" t="s">
        <v>63</v>
      </c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9"/>
      <c r="AS9" s="19"/>
      <c r="AT9" s="19"/>
      <c r="AU9" s="19"/>
      <c r="AV9" s="19"/>
      <c r="AW9" s="19"/>
      <c r="AX9" s="19"/>
      <c r="AY9" s="19"/>
      <c r="AZ9" s="19"/>
      <c r="BA9" s="19"/>
      <c r="BB9" s="19"/>
      <c r="BC9" s="19"/>
      <c r="BD9" s="19"/>
      <c r="BE9" s="19"/>
      <c r="BF9" s="19"/>
      <c r="BG9" s="19"/>
      <c r="BH9" s="19"/>
    </row>
    <row r="10" spans="1:60" x14ac:dyDescent="0.2">
      <c r="A10" s="24" t="s">
        <v>56</v>
      </c>
      <c r="B10" s="25" t="s">
        <v>17</v>
      </c>
      <c r="C10" s="42" t="s">
        <v>18</v>
      </c>
      <c r="D10" s="26"/>
      <c r="E10" s="27"/>
      <c r="F10" s="28"/>
      <c r="G10" s="29">
        <f>SUMIF(AG11:AG26,"&lt;&gt;NOR",G11:G26)</f>
        <v>0</v>
      </c>
      <c r="H10" s="23"/>
      <c r="I10" s="23">
        <f>SUM(I11:I26)</f>
        <v>17843.700000000004</v>
      </c>
      <c r="J10" s="23"/>
      <c r="K10" s="23">
        <f>SUM(K11:K26)</f>
        <v>0</v>
      </c>
      <c r="L10" s="23"/>
      <c r="M10" s="23">
        <f>SUM(M11:M26)</f>
        <v>0</v>
      </c>
      <c r="N10" s="23"/>
      <c r="O10" s="23">
        <f>SUM(O11:O26)</f>
        <v>0.02</v>
      </c>
      <c r="P10" s="23"/>
      <c r="Q10" s="23">
        <f>SUM(Q11:Q26)</f>
        <v>0</v>
      </c>
      <c r="R10" s="23"/>
      <c r="S10" s="23"/>
      <c r="T10" s="23"/>
      <c r="U10" s="23"/>
      <c r="V10" s="23">
        <f>SUM(V11:V26)</f>
        <v>0</v>
      </c>
      <c r="W10" s="23"/>
      <c r="AG10" t="s">
        <v>57</v>
      </c>
    </row>
    <row r="11" spans="1:60" outlineLevel="1" x14ac:dyDescent="0.2">
      <c r="A11" s="36">
        <v>2</v>
      </c>
      <c r="B11" s="37" t="s">
        <v>64</v>
      </c>
      <c r="C11" s="43" t="s">
        <v>65</v>
      </c>
      <c r="D11" s="38" t="s">
        <v>60</v>
      </c>
      <c r="E11" s="39">
        <v>4</v>
      </c>
      <c r="F11" s="40"/>
      <c r="G11" s="41">
        <v>0</v>
      </c>
      <c r="H11" s="22">
        <v>501.84</v>
      </c>
      <c r="I11" s="22">
        <f t="shared" ref="I11:I26" si="0">ROUND(E11*H11,2)</f>
        <v>2007.36</v>
      </c>
      <c r="J11" s="22">
        <v>0</v>
      </c>
      <c r="K11" s="22">
        <f t="shared" ref="K11:K26" si="1">ROUND(E11*J11,2)</f>
        <v>0</v>
      </c>
      <c r="L11" s="22">
        <v>21</v>
      </c>
      <c r="M11" s="22">
        <f t="shared" ref="M11:M26" si="2">G11*(1+L11/100)</f>
        <v>0</v>
      </c>
      <c r="N11" s="22">
        <v>0</v>
      </c>
      <c r="O11" s="22">
        <f t="shared" ref="O11:O26" si="3">ROUND(E11*N11,2)</f>
        <v>0</v>
      </c>
      <c r="P11" s="22">
        <v>0</v>
      </c>
      <c r="Q11" s="22">
        <f t="shared" ref="Q11:Q26" si="4">ROUND(E11*P11,2)</f>
        <v>0</v>
      </c>
      <c r="R11" s="22"/>
      <c r="S11" s="22" t="s">
        <v>61</v>
      </c>
      <c r="T11" s="22" t="s">
        <v>62</v>
      </c>
      <c r="U11" s="22">
        <v>0</v>
      </c>
      <c r="V11" s="22">
        <f t="shared" ref="V11:V26" si="5">ROUND(E11*U11,2)</f>
        <v>0</v>
      </c>
      <c r="W11" s="22"/>
      <c r="X11" s="19"/>
      <c r="Y11" s="19"/>
      <c r="Z11" s="19"/>
      <c r="AA11" s="19"/>
      <c r="AB11" s="19"/>
      <c r="AC11" s="19"/>
      <c r="AD11" s="19"/>
      <c r="AE11" s="19"/>
      <c r="AF11" s="19"/>
      <c r="AG11" s="19" t="s">
        <v>66</v>
      </c>
      <c r="AH11" s="19"/>
      <c r="AI11" s="19"/>
      <c r="AJ11" s="19"/>
      <c r="AK11" s="19"/>
      <c r="AL11" s="19"/>
      <c r="AM11" s="19"/>
      <c r="AN11" s="19"/>
      <c r="AO11" s="19"/>
      <c r="AP11" s="19"/>
      <c r="AQ11" s="19"/>
      <c r="AR11" s="19"/>
      <c r="AS11" s="19"/>
      <c r="AT11" s="19"/>
      <c r="AU11" s="19"/>
      <c r="AV11" s="19"/>
      <c r="AW11" s="19"/>
      <c r="AX11" s="19"/>
      <c r="AY11" s="19"/>
      <c r="AZ11" s="19"/>
      <c r="BA11" s="19"/>
      <c r="BB11" s="19"/>
      <c r="BC11" s="19"/>
      <c r="BD11" s="19"/>
      <c r="BE11" s="19"/>
      <c r="BF11" s="19"/>
      <c r="BG11" s="19"/>
      <c r="BH11" s="19"/>
    </row>
    <row r="12" spans="1:60" ht="22.5" outlineLevel="1" x14ac:dyDescent="0.2">
      <c r="A12" s="36">
        <v>3</v>
      </c>
      <c r="B12" s="37" t="s">
        <v>67</v>
      </c>
      <c r="C12" s="43" t="s">
        <v>68</v>
      </c>
      <c r="D12" s="38" t="s">
        <v>60</v>
      </c>
      <c r="E12" s="39">
        <v>2</v>
      </c>
      <c r="F12" s="40"/>
      <c r="G12" s="41">
        <v>0</v>
      </c>
      <c r="H12" s="22">
        <v>970</v>
      </c>
      <c r="I12" s="22">
        <f t="shared" si="0"/>
        <v>1940</v>
      </c>
      <c r="J12" s="22">
        <v>0</v>
      </c>
      <c r="K12" s="22">
        <f t="shared" si="1"/>
        <v>0</v>
      </c>
      <c r="L12" s="22">
        <v>21</v>
      </c>
      <c r="M12" s="22">
        <f t="shared" si="2"/>
        <v>0</v>
      </c>
      <c r="N12" s="22">
        <v>0</v>
      </c>
      <c r="O12" s="22">
        <f t="shared" si="3"/>
        <v>0</v>
      </c>
      <c r="P12" s="22">
        <v>0</v>
      </c>
      <c r="Q12" s="22">
        <f t="shared" si="4"/>
        <v>0</v>
      </c>
      <c r="R12" s="22"/>
      <c r="S12" s="22" t="s">
        <v>61</v>
      </c>
      <c r="T12" s="22" t="s">
        <v>62</v>
      </c>
      <c r="U12" s="22">
        <v>0</v>
      </c>
      <c r="V12" s="22">
        <f t="shared" si="5"/>
        <v>0</v>
      </c>
      <c r="W12" s="22"/>
      <c r="X12" s="19"/>
      <c r="Y12" s="19"/>
      <c r="Z12" s="19"/>
      <c r="AA12" s="19"/>
      <c r="AB12" s="19"/>
      <c r="AC12" s="19"/>
      <c r="AD12" s="19"/>
      <c r="AE12" s="19"/>
      <c r="AF12" s="19"/>
      <c r="AG12" s="19" t="s">
        <v>63</v>
      </c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9"/>
      <c r="AS12" s="19"/>
      <c r="AT12" s="19"/>
      <c r="AU12" s="19"/>
      <c r="AV12" s="19"/>
      <c r="AW12" s="19"/>
      <c r="AX12" s="19"/>
      <c r="AY12" s="19"/>
      <c r="AZ12" s="19"/>
      <c r="BA12" s="19"/>
      <c r="BB12" s="19"/>
      <c r="BC12" s="19"/>
      <c r="BD12" s="19"/>
      <c r="BE12" s="19"/>
      <c r="BF12" s="19"/>
      <c r="BG12" s="19"/>
      <c r="BH12" s="19"/>
    </row>
    <row r="13" spans="1:60" outlineLevel="1" x14ac:dyDescent="0.2">
      <c r="A13" s="36">
        <v>4</v>
      </c>
      <c r="B13" s="37" t="s">
        <v>69</v>
      </c>
      <c r="C13" s="43" t="s">
        <v>70</v>
      </c>
      <c r="D13" s="38" t="s">
        <v>71</v>
      </c>
      <c r="E13" s="39">
        <v>66</v>
      </c>
      <c r="F13" s="40"/>
      <c r="G13" s="41">
        <v>0</v>
      </c>
      <c r="H13" s="22">
        <v>6.2</v>
      </c>
      <c r="I13" s="22">
        <f t="shared" si="0"/>
        <v>409.2</v>
      </c>
      <c r="J13" s="22">
        <v>0</v>
      </c>
      <c r="K13" s="22">
        <f t="shared" si="1"/>
        <v>0</v>
      </c>
      <c r="L13" s="22">
        <v>21</v>
      </c>
      <c r="M13" s="22">
        <f t="shared" si="2"/>
        <v>0</v>
      </c>
      <c r="N13" s="22">
        <v>4.0000000000000003E-5</v>
      </c>
      <c r="O13" s="22">
        <f t="shared" si="3"/>
        <v>0</v>
      </c>
      <c r="P13" s="22">
        <v>0</v>
      </c>
      <c r="Q13" s="22">
        <f t="shared" si="4"/>
        <v>0</v>
      </c>
      <c r="R13" s="22" t="s">
        <v>72</v>
      </c>
      <c r="S13" s="22" t="s">
        <v>73</v>
      </c>
      <c r="T13" s="22" t="s">
        <v>73</v>
      </c>
      <c r="U13" s="22">
        <v>0</v>
      </c>
      <c r="V13" s="22">
        <f t="shared" si="5"/>
        <v>0</v>
      </c>
      <c r="W13" s="22"/>
      <c r="X13" s="19"/>
      <c r="Y13" s="19"/>
      <c r="Z13" s="19"/>
      <c r="AA13" s="19"/>
      <c r="AB13" s="19"/>
      <c r="AC13" s="19"/>
      <c r="AD13" s="19"/>
      <c r="AE13" s="19"/>
      <c r="AF13" s="19"/>
      <c r="AG13" s="19" t="s">
        <v>63</v>
      </c>
      <c r="AH13" s="19"/>
      <c r="AI13" s="19"/>
      <c r="AJ13" s="19"/>
      <c r="AK13" s="19"/>
      <c r="AL13" s="19"/>
      <c r="AM13" s="19"/>
      <c r="AN13" s="19"/>
      <c r="AO13" s="19"/>
      <c r="AP13" s="19"/>
      <c r="AQ13" s="19"/>
      <c r="AR13" s="19"/>
      <c r="AS13" s="19"/>
      <c r="AT13" s="19"/>
      <c r="AU13" s="19"/>
      <c r="AV13" s="19"/>
      <c r="AW13" s="19"/>
      <c r="AX13" s="19"/>
      <c r="AY13" s="19"/>
      <c r="AZ13" s="19"/>
      <c r="BA13" s="19"/>
      <c r="BB13" s="19"/>
      <c r="BC13" s="19"/>
      <c r="BD13" s="19"/>
      <c r="BE13" s="19"/>
      <c r="BF13" s="19"/>
      <c r="BG13" s="19"/>
      <c r="BH13" s="19"/>
    </row>
    <row r="14" spans="1:60" outlineLevel="1" x14ac:dyDescent="0.2">
      <c r="A14" s="36">
        <v>5</v>
      </c>
      <c r="B14" s="37" t="s">
        <v>74</v>
      </c>
      <c r="C14" s="43" t="s">
        <v>75</v>
      </c>
      <c r="D14" s="38" t="s">
        <v>71</v>
      </c>
      <c r="E14" s="39">
        <v>39</v>
      </c>
      <c r="F14" s="40"/>
      <c r="G14" s="41">
        <v>0</v>
      </c>
      <c r="H14" s="22">
        <v>10.1</v>
      </c>
      <c r="I14" s="22">
        <f t="shared" si="0"/>
        <v>393.9</v>
      </c>
      <c r="J14" s="22">
        <v>0</v>
      </c>
      <c r="K14" s="22">
        <f t="shared" si="1"/>
        <v>0</v>
      </c>
      <c r="L14" s="22">
        <v>21</v>
      </c>
      <c r="M14" s="22">
        <f t="shared" si="2"/>
        <v>0</v>
      </c>
      <c r="N14" s="22">
        <v>6.9999999999999994E-5</v>
      </c>
      <c r="O14" s="22">
        <f t="shared" si="3"/>
        <v>0</v>
      </c>
      <c r="P14" s="22">
        <v>0</v>
      </c>
      <c r="Q14" s="22">
        <f t="shared" si="4"/>
        <v>0</v>
      </c>
      <c r="R14" s="22" t="s">
        <v>72</v>
      </c>
      <c r="S14" s="22" t="s">
        <v>73</v>
      </c>
      <c r="T14" s="22" t="s">
        <v>73</v>
      </c>
      <c r="U14" s="22">
        <v>0</v>
      </c>
      <c r="V14" s="22">
        <f t="shared" si="5"/>
        <v>0</v>
      </c>
      <c r="W14" s="22"/>
      <c r="X14" s="19"/>
      <c r="Y14" s="19"/>
      <c r="Z14" s="19"/>
      <c r="AA14" s="19"/>
      <c r="AB14" s="19"/>
      <c r="AC14" s="19"/>
      <c r="AD14" s="19"/>
      <c r="AE14" s="19"/>
      <c r="AF14" s="19"/>
      <c r="AG14" s="19" t="s">
        <v>63</v>
      </c>
      <c r="AH14" s="19"/>
      <c r="AI14" s="19"/>
      <c r="AJ14" s="19"/>
      <c r="AK14" s="19"/>
      <c r="AL14" s="19"/>
      <c r="AM14" s="19"/>
      <c r="AN14" s="19"/>
      <c r="AO14" s="19"/>
      <c r="AP14" s="19"/>
      <c r="AQ14" s="19"/>
      <c r="AR14" s="19"/>
      <c r="AS14" s="19"/>
      <c r="AT14" s="19"/>
      <c r="AU14" s="19"/>
      <c r="AV14" s="19"/>
      <c r="AW14" s="19"/>
      <c r="AX14" s="19"/>
      <c r="AY14" s="19"/>
      <c r="AZ14" s="19"/>
      <c r="BA14" s="19"/>
      <c r="BB14" s="19"/>
      <c r="BC14" s="19"/>
      <c r="BD14" s="19"/>
      <c r="BE14" s="19"/>
      <c r="BF14" s="19"/>
      <c r="BG14" s="19"/>
      <c r="BH14" s="19"/>
    </row>
    <row r="15" spans="1:60" outlineLevel="1" x14ac:dyDescent="0.2">
      <c r="A15" s="36">
        <v>6</v>
      </c>
      <c r="B15" s="37" t="s">
        <v>76</v>
      </c>
      <c r="C15" s="43" t="s">
        <v>77</v>
      </c>
      <c r="D15" s="38" t="s">
        <v>71</v>
      </c>
      <c r="E15" s="39">
        <v>76</v>
      </c>
      <c r="F15" s="40"/>
      <c r="G15" s="41">
        <v>0</v>
      </c>
      <c r="H15" s="22">
        <v>90.97</v>
      </c>
      <c r="I15" s="22">
        <f t="shared" si="0"/>
        <v>6913.72</v>
      </c>
      <c r="J15" s="22">
        <v>0</v>
      </c>
      <c r="K15" s="22">
        <f t="shared" si="1"/>
        <v>0</v>
      </c>
      <c r="L15" s="22">
        <v>21</v>
      </c>
      <c r="M15" s="22">
        <f t="shared" si="2"/>
        <v>0</v>
      </c>
      <c r="N15" s="22">
        <v>0</v>
      </c>
      <c r="O15" s="22">
        <f t="shared" si="3"/>
        <v>0</v>
      </c>
      <c r="P15" s="22">
        <v>0</v>
      </c>
      <c r="Q15" s="22">
        <f t="shared" si="4"/>
        <v>0</v>
      </c>
      <c r="R15" s="22"/>
      <c r="S15" s="22" t="s">
        <v>61</v>
      </c>
      <c r="T15" s="22" t="s">
        <v>78</v>
      </c>
      <c r="U15" s="22">
        <v>0</v>
      </c>
      <c r="V15" s="22">
        <f t="shared" si="5"/>
        <v>0</v>
      </c>
      <c r="W15" s="22"/>
      <c r="X15" s="19"/>
      <c r="Y15" s="19"/>
      <c r="Z15" s="19"/>
      <c r="AA15" s="19"/>
      <c r="AB15" s="19"/>
      <c r="AC15" s="19"/>
      <c r="AD15" s="19"/>
      <c r="AE15" s="19"/>
      <c r="AF15" s="19"/>
      <c r="AG15" s="19" t="s">
        <v>63</v>
      </c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9"/>
      <c r="AS15" s="19"/>
      <c r="AT15" s="19"/>
      <c r="AU15" s="19"/>
      <c r="AV15" s="19"/>
      <c r="AW15" s="19"/>
      <c r="AX15" s="19"/>
      <c r="AY15" s="19"/>
      <c r="AZ15" s="19"/>
      <c r="BA15" s="19"/>
      <c r="BB15" s="19"/>
      <c r="BC15" s="19"/>
      <c r="BD15" s="19"/>
      <c r="BE15" s="19"/>
      <c r="BF15" s="19"/>
      <c r="BG15" s="19"/>
      <c r="BH15" s="19"/>
    </row>
    <row r="16" spans="1:60" outlineLevel="1" x14ac:dyDescent="0.2">
      <c r="A16" s="36">
        <v>7</v>
      </c>
      <c r="B16" s="37" t="s">
        <v>79</v>
      </c>
      <c r="C16" s="43" t="s">
        <v>80</v>
      </c>
      <c r="D16" s="38" t="s">
        <v>71</v>
      </c>
      <c r="E16" s="39">
        <v>31</v>
      </c>
      <c r="F16" s="40"/>
      <c r="G16" s="41">
        <v>0</v>
      </c>
      <c r="H16" s="22">
        <v>9.1</v>
      </c>
      <c r="I16" s="22">
        <f t="shared" si="0"/>
        <v>282.10000000000002</v>
      </c>
      <c r="J16" s="22">
        <v>0</v>
      </c>
      <c r="K16" s="22">
        <f t="shared" si="1"/>
        <v>0</v>
      </c>
      <c r="L16" s="22">
        <v>21</v>
      </c>
      <c r="M16" s="22">
        <f t="shared" si="2"/>
        <v>0</v>
      </c>
      <c r="N16" s="22">
        <v>1.2999999999999999E-4</v>
      </c>
      <c r="O16" s="22">
        <f t="shared" si="3"/>
        <v>0</v>
      </c>
      <c r="P16" s="22">
        <v>0</v>
      </c>
      <c r="Q16" s="22">
        <f t="shared" si="4"/>
        <v>0</v>
      </c>
      <c r="R16" s="22" t="s">
        <v>72</v>
      </c>
      <c r="S16" s="22" t="s">
        <v>73</v>
      </c>
      <c r="T16" s="22" t="s">
        <v>73</v>
      </c>
      <c r="U16" s="22">
        <v>0</v>
      </c>
      <c r="V16" s="22">
        <f t="shared" si="5"/>
        <v>0</v>
      </c>
      <c r="W16" s="22"/>
      <c r="X16" s="19"/>
      <c r="Y16" s="19"/>
      <c r="Z16" s="19"/>
      <c r="AA16" s="19"/>
      <c r="AB16" s="19"/>
      <c r="AC16" s="19"/>
      <c r="AD16" s="19"/>
      <c r="AE16" s="19"/>
      <c r="AF16" s="19"/>
      <c r="AG16" s="19" t="s">
        <v>63</v>
      </c>
      <c r="AH16" s="19"/>
      <c r="AI16" s="19"/>
      <c r="AJ16" s="19"/>
      <c r="AK16" s="19"/>
      <c r="AL16" s="19"/>
      <c r="AM16" s="19"/>
      <c r="AN16" s="19"/>
      <c r="AO16" s="19"/>
      <c r="AP16" s="19"/>
      <c r="AQ16" s="19"/>
      <c r="AR16" s="19"/>
      <c r="AS16" s="19"/>
      <c r="AT16" s="19"/>
      <c r="AU16" s="19"/>
      <c r="AV16" s="19"/>
      <c r="AW16" s="19"/>
      <c r="AX16" s="19"/>
      <c r="AY16" s="19"/>
      <c r="AZ16" s="19"/>
      <c r="BA16" s="19"/>
      <c r="BB16" s="19"/>
      <c r="BC16" s="19"/>
      <c r="BD16" s="19"/>
      <c r="BE16" s="19"/>
      <c r="BF16" s="19"/>
      <c r="BG16" s="19"/>
      <c r="BH16" s="19"/>
    </row>
    <row r="17" spans="1:60" outlineLevel="1" x14ac:dyDescent="0.2">
      <c r="A17" s="36">
        <v>8</v>
      </c>
      <c r="B17" s="37" t="s">
        <v>81</v>
      </c>
      <c r="C17" s="43" t="s">
        <v>82</v>
      </c>
      <c r="D17" s="38" t="s">
        <v>71</v>
      </c>
      <c r="E17" s="39">
        <v>90</v>
      </c>
      <c r="F17" s="40"/>
      <c r="G17" s="41">
        <v>0</v>
      </c>
      <c r="H17" s="22">
        <v>16.600000000000001</v>
      </c>
      <c r="I17" s="22">
        <f t="shared" si="0"/>
        <v>1494</v>
      </c>
      <c r="J17" s="22">
        <v>0</v>
      </c>
      <c r="K17" s="22">
        <f t="shared" si="1"/>
        <v>0</v>
      </c>
      <c r="L17" s="22">
        <v>21</v>
      </c>
      <c r="M17" s="22">
        <f t="shared" si="2"/>
        <v>0</v>
      </c>
      <c r="N17" s="22">
        <v>1.3999999999999999E-4</v>
      </c>
      <c r="O17" s="22">
        <f t="shared" si="3"/>
        <v>0.01</v>
      </c>
      <c r="P17" s="22">
        <v>0</v>
      </c>
      <c r="Q17" s="22">
        <f t="shared" si="4"/>
        <v>0</v>
      </c>
      <c r="R17" s="22" t="s">
        <v>72</v>
      </c>
      <c r="S17" s="22" t="s">
        <v>73</v>
      </c>
      <c r="T17" s="22" t="s">
        <v>73</v>
      </c>
      <c r="U17" s="22">
        <v>0</v>
      </c>
      <c r="V17" s="22">
        <f t="shared" si="5"/>
        <v>0</v>
      </c>
      <c r="W17" s="22"/>
      <c r="X17" s="19"/>
      <c r="Y17" s="19"/>
      <c r="Z17" s="19"/>
      <c r="AA17" s="19"/>
      <c r="AB17" s="19"/>
      <c r="AC17" s="19"/>
      <c r="AD17" s="19"/>
      <c r="AE17" s="19"/>
      <c r="AF17" s="19"/>
      <c r="AG17" s="19" t="s">
        <v>63</v>
      </c>
      <c r="AH17" s="19"/>
      <c r="AI17" s="19"/>
      <c r="AJ17" s="19"/>
      <c r="AK17" s="19"/>
      <c r="AL17" s="19"/>
      <c r="AM17" s="19"/>
      <c r="AN17" s="19"/>
      <c r="AO17" s="19"/>
      <c r="AP17" s="19"/>
      <c r="AQ17" s="19"/>
      <c r="AR17" s="19"/>
      <c r="AS17" s="19"/>
      <c r="AT17" s="19"/>
      <c r="AU17" s="19"/>
      <c r="AV17" s="19"/>
      <c r="AW17" s="19"/>
      <c r="AX17" s="19"/>
      <c r="AY17" s="19"/>
      <c r="AZ17" s="19"/>
      <c r="BA17" s="19"/>
      <c r="BB17" s="19"/>
      <c r="BC17" s="19"/>
      <c r="BD17" s="19"/>
      <c r="BE17" s="19"/>
      <c r="BF17" s="19"/>
      <c r="BG17" s="19"/>
      <c r="BH17" s="19"/>
    </row>
    <row r="18" spans="1:60" outlineLevel="1" x14ac:dyDescent="0.2">
      <c r="A18" s="36">
        <v>9</v>
      </c>
      <c r="B18" s="37" t="s">
        <v>83</v>
      </c>
      <c r="C18" s="43" t="s">
        <v>84</v>
      </c>
      <c r="D18" s="38" t="s">
        <v>71</v>
      </c>
      <c r="E18" s="39">
        <v>69</v>
      </c>
      <c r="F18" s="40"/>
      <c r="G18" s="41">
        <v>0</v>
      </c>
      <c r="H18" s="22">
        <v>21.1</v>
      </c>
      <c r="I18" s="22">
        <f t="shared" si="0"/>
        <v>1455.9</v>
      </c>
      <c r="J18" s="22">
        <v>0</v>
      </c>
      <c r="K18" s="22">
        <f t="shared" si="1"/>
        <v>0</v>
      </c>
      <c r="L18" s="22">
        <v>21</v>
      </c>
      <c r="M18" s="22">
        <f t="shared" si="2"/>
        <v>0</v>
      </c>
      <c r="N18" s="22">
        <v>1.6000000000000001E-4</v>
      </c>
      <c r="O18" s="22">
        <f t="shared" si="3"/>
        <v>0.01</v>
      </c>
      <c r="P18" s="22">
        <v>0</v>
      </c>
      <c r="Q18" s="22">
        <f t="shared" si="4"/>
        <v>0</v>
      </c>
      <c r="R18" s="22" t="s">
        <v>72</v>
      </c>
      <c r="S18" s="22" t="s">
        <v>73</v>
      </c>
      <c r="T18" s="22" t="s">
        <v>73</v>
      </c>
      <c r="U18" s="22">
        <v>0</v>
      </c>
      <c r="V18" s="22">
        <f t="shared" si="5"/>
        <v>0</v>
      </c>
      <c r="W18" s="22"/>
      <c r="X18" s="19"/>
      <c r="Y18" s="19"/>
      <c r="Z18" s="19"/>
      <c r="AA18" s="19"/>
      <c r="AB18" s="19"/>
      <c r="AC18" s="19"/>
      <c r="AD18" s="19"/>
      <c r="AE18" s="19"/>
      <c r="AF18" s="19"/>
      <c r="AG18" s="19" t="s">
        <v>63</v>
      </c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9"/>
      <c r="AS18" s="19"/>
      <c r="AT18" s="19"/>
      <c r="AU18" s="19"/>
      <c r="AV18" s="19"/>
      <c r="AW18" s="19"/>
      <c r="AX18" s="19"/>
      <c r="AY18" s="19"/>
      <c r="AZ18" s="19"/>
      <c r="BA18" s="19"/>
      <c r="BB18" s="19"/>
      <c r="BC18" s="19"/>
      <c r="BD18" s="19"/>
      <c r="BE18" s="19"/>
      <c r="BF18" s="19"/>
      <c r="BG18" s="19"/>
      <c r="BH18" s="19"/>
    </row>
    <row r="19" spans="1:60" ht="14.25" customHeight="1" outlineLevel="1" x14ac:dyDescent="0.2">
      <c r="A19" s="36">
        <v>10</v>
      </c>
      <c r="B19" s="37" t="s">
        <v>85</v>
      </c>
      <c r="C19" s="43" t="s">
        <v>86</v>
      </c>
      <c r="D19" s="38" t="s">
        <v>60</v>
      </c>
      <c r="E19" s="39">
        <v>2</v>
      </c>
      <c r="F19" s="40"/>
      <c r="G19" s="41">
        <v>0</v>
      </c>
      <c r="H19" s="22">
        <v>74.599999999999994</v>
      </c>
      <c r="I19" s="22">
        <f t="shared" si="0"/>
        <v>149.19999999999999</v>
      </c>
      <c r="J19" s="22">
        <v>0</v>
      </c>
      <c r="K19" s="22">
        <f t="shared" si="1"/>
        <v>0</v>
      </c>
      <c r="L19" s="22">
        <v>21</v>
      </c>
      <c r="M19" s="22">
        <f t="shared" si="2"/>
        <v>0</v>
      </c>
      <c r="N19" s="22">
        <v>2.2000000000000001E-4</v>
      </c>
      <c r="O19" s="22">
        <f t="shared" si="3"/>
        <v>0</v>
      </c>
      <c r="P19" s="22">
        <v>0</v>
      </c>
      <c r="Q19" s="22">
        <f t="shared" si="4"/>
        <v>0</v>
      </c>
      <c r="R19" s="22" t="s">
        <v>72</v>
      </c>
      <c r="S19" s="22" t="s">
        <v>73</v>
      </c>
      <c r="T19" s="22" t="s">
        <v>73</v>
      </c>
      <c r="U19" s="22">
        <v>0</v>
      </c>
      <c r="V19" s="22">
        <f t="shared" si="5"/>
        <v>0</v>
      </c>
      <c r="W19" s="22"/>
      <c r="X19" s="19"/>
      <c r="Y19" s="19"/>
      <c r="Z19" s="19"/>
      <c r="AA19" s="19"/>
      <c r="AB19" s="19"/>
      <c r="AC19" s="19"/>
      <c r="AD19" s="19"/>
      <c r="AE19" s="19"/>
      <c r="AF19" s="19"/>
      <c r="AG19" s="19" t="s">
        <v>63</v>
      </c>
      <c r="AH19" s="19"/>
      <c r="AI19" s="19"/>
      <c r="AJ19" s="19"/>
      <c r="AK19" s="19"/>
      <c r="AL19" s="19"/>
      <c r="AM19" s="19"/>
      <c r="AN19" s="19"/>
      <c r="AO19" s="19"/>
      <c r="AP19" s="19"/>
      <c r="AQ19" s="19"/>
      <c r="AR19" s="19"/>
      <c r="AS19" s="19"/>
      <c r="AT19" s="19"/>
      <c r="AU19" s="19"/>
      <c r="AV19" s="19"/>
      <c r="AW19" s="19"/>
      <c r="AX19" s="19"/>
      <c r="AY19" s="19"/>
      <c r="AZ19" s="19"/>
      <c r="BA19" s="19"/>
      <c r="BB19" s="19"/>
      <c r="BC19" s="19"/>
      <c r="BD19" s="19"/>
      <c r="BE19" s="19"/>
      <c r="BF19" s="19"/>
      <c r="BG19" s="19"/>
      <c r="BH19" s="19"/>
    </row>
    <row r="20" spans="1:60" outlineLevel="1" x14ac:dyDescent="0.2">
      <c r="A20" s="36">
        <v>11</v>
      </c>
      <c r="B20" s="37" t="s">
        <v>87</v>
      </c>
      <c r="C20" s="43" t="s">
        <v>88</v>
      </c>
      <c r="D20" s="38" t="s">
        <v>60</v>
      </c>
      <c r="E20" s="39">
        <v>8</v>
      </c>
      <c r="F20" s="40"/>
      <c r="G20" s="41">
        <v>0</v>
      </c>
      <c r="H20" s="22">
        <v>21.4</v>
      </c>
      <c r="I20" s="22">
        <f t="shared" si="0"/>
        <v>171.2</v>
      </c>
      <c r="J20" s="22">
        <v>0</v>
      </c>
      <c r="K20" s="22">
        <f t="shared" si="1"/>
        <v>0</v>
      </c>
      <c r="L20" s="22">
        <v>21</v>
      </c>
      <c r="M20" s="22">
        <f t="shared" si="2"/>
        <v>0</v>
      </c>
      <c r="N20" s="22">
        <v>3.0000000000000001E-5</v>
      </c>
      <c r="O20" s="22">
        <f t="shared" si="3"/>
        <v>0</v>
      </c>
      <c r="P20" s="22">
        <v>0</v>
      </c>
      <c r="Q20" s="22">
        <f t="shared" si="4"/>
        <v>0</v>
      </c>
      <c r="R20" s="22" t="s">
        <v>72</v>
      </c>
      <c r="S20" s="22" t="s">
        <v>73</v>
      </c>
      <c r="T20" s="22" t="s">
        <v>73</v>
      </c>
      <c r="U20" s="22">
        <v>0</v>
      </c>
      <c r="V20" s="22">
        <f t="shared" si="5"/>
        <v>0</v>
      </c>
      <c r="W20" s="22"/>
      <c r="X20" s="19"/>
      <c r="Y20" s="19"/>
      <c r="Z20" s="19"/>
      <c r="AA20" s="19"/>
      <c r="AB20" s="19"/>
      <c r="AC20" s="19"/>
      <c r="AD20" s="19"/>
      <c r="AE20" s="19"/>
      <c r="AF20" s="19"/>
      <c r="AG20" s="19" t="s">
        <v>63</v>
      </c>
      <c r="AH20" s="19"/>
      <c r="AI20" s="19"/>
      <c r="AJ20" s="19"/>
      <c r="AK20" s="19"/>
      <c r="AL20" s="19"/>
      <c r="AM20" s="19"/>
      <c r="AN20" s="19"/>
      <c r="AO20" s="19"/>
      <c r="AP20" s="19"/>
      <c r="AQ20" s="19"/>
      <c r="AR20" s="19"/>
      <c r="AS20" s="19"/>
      <c r="AT20" s="19"/>
      <c r="AU20" s="19"/>
      <c r="AV20" s="19"/>
      <c r="AW20" s="19"/>
      <c r="AX20" s="19"/>
      <c r="AY20" s="19"/>
      <c r="AZ20" s="19"/>
      <c r="BA20" s="19"/>
      <c r="BB20" s="19"/>
      <c r="BC20" s="19"/>
      <c r="BD20" s="19"/>
      <c r="BE20" s="19"/>
      <c r="BF20" s="19"/>
      <c r="BG20" s="19"/>
      <c r="BH20" s="19"/>
    </row>
    <row r="21" spans="1:60" outlineLevel="1" x14ac:dyDescent="0.2">
      <c r="A21" s="36">
        <v>12</v>
      </c>
      <c r="B21" s="37" t="s">
        <v>89</v>
      </c>
      <c r="C21" s="43" t="s">
        <v>90</v>
      </c>
      <c r="D21" s="38" t="s">
        <v>60</v>
      </c>
      <c r="E21" s="39">
        <v>2</v>
      </c>
      <c r="F21" s="40"/>
      <c r="G21" s="41">
        <v>0</v>
      </c>
      <c r="H21" s="22">
        <v>20.100000000000001</v>
      </c>
      <c r="I21" s="22">
        <f t="shared" si="0"/>
        <v>40.200000000000003</v>
      </c>
      <c r="J21" s="22">
        <v>0</v>
      </c>
      <c r="K21" s="22">
        <f t="shared" si="1"/>
        <v>0</v>
      </c>
      <c r="L21" s="22">
        <v>21</v>
      </c>
      <c r="M21" s="22">
        <f t="shared" si="2"/>
        <v>0</v>
      </c>
      <c r="N21" s="22">
        <v>1.0000000000000001E-5</v>
      </c>
      <c r="O21" s="22">
        <f t="shared" si="3"/>
        <v>0</v>
      </c>
      <c r="P21" s="22">
        <v>0</v>
      </c>
      <c r="Q21" s="22">
        <f t="shared" si="4"/>
        <v>0</v>
      </c>
      <c r="R21" s="22" t="s">
        <v>72</v>
      </c>
      <c r="S21" s="22" t="s">
        <v>73</v>
      </c>
      <c r="T21" s="22" t="s">
        <v>73</v>
      </c>
      <c r="U21" s="22">
        <v>0</v>
      </c>
      <c r="V21" s="22">
        <f t="shared" si="5"/>
        <v>0</v>
      </c>
      <c r="W21" s="22"/>
      <c r="X21" s="19"/>
      <c r="Y21" s="19"/>
      <c r="Z21" s="19"/>
      <c r="AA21" s="19"/>
      <c r="AB21" s="19"/>
      <c r="AC21" s="19"/>
      <c r="AD21" s="19"/>
      <c r="AE21" s="19"/>
      <c r="AF21" s="19"/>
      <c r="AG21" s="19" t="s">
        <v>63</v>
      </c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9"/>
      <c r="AS21" s="19"/>
      <c r="AT21" s="19"/>
      <c r="AU21" s="19"/>
      <c r="AV21" s="19"/>
      <c r="AW21" s="19"/>
      <c r="AX21" s="19"/>
      <c r="AY21" s="19"/>
      <c r="AZ21" s="19"/>
      <c r="BA21" s="19"/>
      <c r="BB21" s="19"/>
      <c r="BC21" s="19"/>
      <c r="BD21" s="19"/>
      <c r="BE21" s="19"/>
      <c r="BF21" s="19"/>
      <c r="BG21" s="19"/>
      <c r="BH21" s="19"/>
    </row>
    <row r="22" spans="1:60" outlineLevel="1" x14ac:dyDescent="0.2">
      <c r="A22" s="36">
        <v>13</v>
      </c>
      <c r="B22" s="37" t="s">
        <v>91</v>
      </c>
      <c r="C22" s="43" t="s">
        <v>92</v>
      </c>
      <c r="D22" s="38" t="s">
        <v>60</v>
      </c>
      <c r="E22" s="39">
        <v>8</v>
      </c>
      <c r="F22" s="40"/>
      <c r="G22" s="41">
        <v>0</v>
      </c>
      <c r="H22" s="22">
        <v>39.299999999999997</v>
      </c>
      <c r="I22" s="22">
        <f t="shared" si="0"/>
        <v>314.39999999999998</v>
      </c>
      <c r="J22" s="22">
        <v>0</v>
      </c>
      <c r="K22" s="22">
        <f t="shared" si="1"/>
        <v>0</v>
      </c>
      <c r="L22" s="22">
        <v>21</v>
      </c>
      <c r="M22" s="22">
        <f t="shared" si="2"/>
        <v>0</v>
      </c>
      <c r="N22" s="22">
        <v>5.0000000000000002E-5</v>
      </c>
      <c r="O22" s="22">
        <f t="shared" si="3"/>
        <v>0</v>
      </c>
      <c r="P22" s="22">
        <v>0</v>
      </c>
      <c r="Q22" s="22">
        <f t="shared" si="4"/>
        <v>0</v>
      </c>
      <c r="R22" s="22" t="s">
        <v>72</v>
      </c>
      <c r="S22" s="22" t="s">
        <v>73</v>
      </c>
      <c r="T22" s="22" t="s">
        <v>62</v>
      </c>
      <c r="U22" s="22">
        <v>0</v>
      </c>
      <c r="V22" s="22">
        <f t="shared" si="5"/>
        <v>0</v>
      </c>
      <c r="W22" s="22"/>
      <c r="X22" s="19"/>
      <c r="Y22" s="19"/>
      <c r="Z22" s="19"/>
      <c r="AA22" s="19"/>
      <c r="AB22" s="19"/>
      <c r="AC22" s="19"/>
      <c r="AD22" s="19"/>
      <c r="AE22" s="19"/>
      <c r="AF22" s="19"/>
      <c r="AG22" s="19" t="s">
        <v>63</v>
      </c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9"/>
      <c r="AS22" s="19"/>
      <c r="AT22" s="19"/>
      <c r="AU22" s="19"/>
      <c r="AV22" s="19"/>
      <c r="AW22" s="19"/>
      <c r="AX22" s="19"/>
      <c r="AY22" s="19"/>
      <c r="AZ22" s="19"/>
      <c r="BA22" s="19"/>
      <c r="BB22" s="19"/>
      <c r="BC22" s="19"/>
      <c r="BD22" s="19"/>
      <c r="BE22" s="19"/>
      <c r="BF22" s="19"/>
      <c r="BG22" s="19"/>
      <c r="BH22" s="19"/>
    </row>
    <row r="23" spans="1:60" outlineLevel="1" x14ac:dyDescent="0.2">
      <c r="A23" s="36">
        <v>14</v>
      </c>
      <c r="B23" s="37" t="s">
        <v>93</v>
      </c>
      <c r="C23" s="43" t="s">
        <v>94</v>
      </c>
      <c r="D23" s="38" t="s">
        <v>60</v>
      </c>
      <c r="E23" s="39">
        <v>8</v>
      </c>
      <c r="F23" s="40"/>
      <c r="G23" s="41">
        <v>0</v>
      </c>
      <c r="H23" s="22">
        <v>39.5</v>
      </c>
      <c r="I23" s="22">
        <f t="shared" si="0"/>
        <v>316</v>
      </c>
      <c r="J23" s="22">
        <v>0</v>
      </c>
      <c r="K23" s="22">
        <f t="shared" si="1"/>
        <v>0</v>
      </c>
      <c r="L23" s="22">
        <v>21</v>
      </c>
      <c r="M23" s="22">
        <f t="shared" si="2"/>
        <v>0</v>
      </c>
      <c r="N23" s="22">
        <v>0</v>
      </c>
      <c r="O23" s="22">
        <f t="shared" si="3"/>
        <v>0</v>
      </c>
      <c r="P23" s="22">
        <v>0</v>
      </c>
      <c r="Q23" s="22">
        <f t="shared" si="4"/>
        <v>0</v>
      </c>
      <c r="R23" s="22"/>
      <c r="S23" s="22" t="s">
        <v>61</v>
      </c>
      <c r="T23" s="22" t="s">
        <v>62</v>
      </c>
      <c r="U23" s="22">
        <v>0</v>
      </c>
      <c r="V23" s="22">
        <f t="shared" si="5"/>
        <v>0</v>
      </c>
      <c r="W23" s="22"/>
      <c r="X23" s="19"/>
      <c r="Y23" s="19"/>
      <c r="Z23" s="19"/>
      <c r="AA23" s="19"/>
      <c r="AB23" s="19"/>
      <c r="AC23" s="19"/>
      <c r="AD23" s="19"/>
      <c r="AE23" s="19"/>
      <c r="AF23" s="19"/>
      <c r="AG23" s="19" t="s">
        <v>63</v>
      </c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19"/>
      <c r="AS23" s="19"/>
      <c r="AT23" s="19"/>
      <c r="AU23" s="19"/>
      <c r="AV23" s="19"/>
      <c r="AW23" s="19"/>
      <c r="AX23" s="19"/>
      <c r="AY23" s="19"/>
      <c r="AZ23" s="19"/>
      <c r="BA23" s="19"/>
      <c r="BB23" s="19"/>
      <c r="BC23" s="19"/>
      <c r="BD23" s="19"/>
      <c r="BE23" s="19"/>
      <c r="BF23" s="19"/>
      <c r="BG23" s="19"/>
      <c r="BH23" s="19"/>
    </row>
    <row r="24" spans="1:60" outlineLevel="1" x14ac:dyDescent="0.2">
      <c r="A24" s="36">
        <v>15</v>
      </c>
      <c r="B24" s="37" t="s">
        <v>95</v>
      </c>
      <c r="C24" s="43" t="s">
        <v>96</v>
      </c>
      <c r="D24" s="38" t="s">
        <v>60</v>
      </c>
      <c r="E24" s="39">
        <v>8</v>
      </c>
      <c r="F24" s="40"/>
      <c r="G24" s="41">
        <v>0</v>
      </c>
      <c r="H24" s="22">
        <v>49.2</v>
      </c>
      <c r="I24" s="22">
        <f t="shared" si="0"/>
        <v>393.6</v>
      </c>
      <c r="J24" s="22">
        <v>0</v>
      </c>
      <c r="K24" s="22">
        <f t="shared" si="1"/>
        <v>0</v>
      </c>
      <c r="L24" s="22">
        <v>21</v>
      </c>
      <c r="M24" s="22">
        <f t="shared" si="2"/>
        <v>0</v>
      </c>
      <c r="N24" s="22">
        <v>0</v>
      </c>
      <c r="O24" s="22">
        <f t="shared" si="3"/>
        <v>0</v>
      </c>
      <c r="P24" s="22">
        <v>0</v>
      </c>
      <c r="Q24" s="22">
        <f t="shared" si="4"/>
        <v>0</v>
      </c>
      <c r="R24" s="22"/>
      <c r="S24" s="22" t="s">
        <v>61</v>
      </c>
      <c r="T24" s="22" t="s">
        <v>62</v>
      </c>
      <c r="U24" s="22">
        <v>0</v>
      </c>
      <c r="V24" s="22">
        <f t="shared" si="5"/>
        <v>0</v>
      </c>
      <c r="W24" s="22"/>
      <c r="X24" s="19"/>
      <c r="Y24" s="19"/>
      <c r="Z24" s="19"/>
      <c r="AA24" s="19"/>
      <c r="AB24" s="19"/>
      <c r="AC24" s="19"/>
      <c r="AD24" s="19"/>
      <c r="AE24" s="19"/>
      <c r="AF24" s="19"/>
      <c r="AG24" s="19" t="s">
        <v>63</v>
      </c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9"/>
      <c r="AS24" s="19"/>
      <c r="AT24" s="19"/>
      <c r="AU24" s="19"/>
      <c r="AV24" s="19"/>
      <c r="AW24" s="19"/>
      <c r="AX24" s="19"/>
      <c r="AY24" s="19"/>
      <c r="AZ24" s="19"/>
      <c r="BA24" s="19"/>
      <c r="BB24" s="19"/>
      <c r="BC24" s="19"/>
      <c r="BD24" s="19"/>
      <c r="BE24" s="19"/>
      <c r="BF24" s="19"/>
      <c r="BG24" s="19"/>
      <c r="BH24" s="19"/>
    </row>
    <row r="25" spans="1:60" outlineLevel="1" x14ac:dyDescent="0.2">
      <c r="A25" s="36">
        <v>16</v>
      </c>
      <c r="B25" s="37" t="s">
        <v>97</v>
      </c>
      <c r="C25" s="43" t="s">
        <v>98</v>
      </c>
      <c r="D25" s="38" t="s">
        <v>60</v>
      </c>
      <c r="E25" s="39">
        <v>26</v>
      </c>
      <c r="F25" s="40"/>
      <c r="G25" s="41">
        <v>0</v>
      </c>
      <c r="H25" s="22">
        <v>2.42</v>
      </c>
      <c r="I25" s="22">
        <f t="shared" si="0"/>
        <v>62.92</v>
      </c>
      <c r="J25" s="22">
        <v>0</v>
      </c>
      <c r="K25" s="22">
        <f t="shared" si="1"/>
        <v>0</v>
      </c>
      <c r="L25" s="22">
        <v>21</v>
      </c>
      <c r="M25" s="22">
        <f t="shared" si="2"/>
        <v>0</v>
      </c>
      <c r="N25" s="22">
        <v>0</v>
      </c>
      <c r="O25" s="22">
        <f t="shared" si="3"/>
        <v>0</v>
      </c>
      <c r="P25" s="22">
        <v>0</v>
      </c>
      <c r="Q25" s="22">
        <f t="shared" si="4"/>
        <v>0</v>
      </c>
      <c r="R25" s="22"/>
      <c r="S25" s="22" t="s">
        <v>61</v>
      </c>
      <c r="T25" s="22" t="s">
        <v>62</v>
      </c>
      <c r="U25" s="22">
        <v>0</v>
      </c>
      <c r="V25" s="22">
        <f t="shared" si="5"/>
        <v>0</v>
      </c>
      <c r="W25" s="22"/>
      <c r="X25" s="19"/>
      <c r="Y25" s="19"/>
      <c r="Z25" s="19"/>
      <c r="AA25" s="19"/>
      <c r="AB25" s="19"/>
      <c r="AC25" s="19"/>
      <c r="AD25" s="19"/>
      <c r="AE25" s="19"/>
      <c r="AF25" s="19"/>
      <c r="AG25" s="19" t="s">
        <v>63</v>
      </c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19"/>
      <c r="AS25" s="19"/>
      <c r="AT25" s="19"/>
      <c r="AU25" s="19"/>
      <c r="AV25" s="19"/>
      <c r="AW25" s="19"/>
      <c r="AX25" s="19"/>
      <c r="AY25" s="19"/>
      <c r="AZ25" s="19"/>
      <c r="BA25" s="19"/>
      <c r="BB25" s="19"/>
      <c r="BC25" s="19"/>
      <c r="BD25" s="19"/>
      <c r="BE25" s="19"/>
      <c r="BF25" s="19"/>
      <c r="BG25" s="19"/>
      <c r="BH25" s="19"/>
    </row>
    <row r="26" spans="1:60" outlineLevel="1" x14ac:dyDescent="0.2">
      <c r="A26" s="36">
        <v>17</v>
      </c>
      <c r="B26" s="37" t="s">
        <v>99</v>
      </c>
      <c r="C26" s="43" t="s">
        <v>100</v>
      </c>
      <c r="D26" s="38" t="s">
        <v>101</v>
      </c>
      <c r="E26" s="39">
        <v>1</v>
      </c>
      <c r="F26" s="40"/>
      <c r="G26" s="41">
        <v>0</v>
      </c>
      <c r="H26" s="22">
        <v>1500</v>
      </c>
      <c r="I26" s="22">
        <f t="shared" si="0"/>
        <v>1500</v>
      </c>
      <c r="J26" s="22">
        <v>0</v>
      </c>
      <c r="K26" s="22">
        <f t="shared" si="1"/>
        <v>0</v>
      </c>
      <c r="L26" s="22">
        <v>21</v>
      </c>
      <c r="M26" s="22">
        <f t="shared" si="2"/>
        <v>0</v>
      </c>
      <c r="N26" s="22">
        <v>0</v>
      </c>
      <c r="O26" s="22">
        <f t="shared" si="3"/>
        <v>0</v>
      </c>
      <c r="P26" s="22">
        <v>0</v>
      </c>
      <c r="Q26" s="22">
        <f t="shared" si="4"/>
        <v>0</v>
      </c>
      <c r="R26" s="22" t="s">
        <v>72</v>
      </c>
      <c r="S26" s="22" t="s">
        <v>73</v>
      </c>
      <c r="T26" s="22" t="s">
        <v>62</v>
      </c>
      <c r="U26" s="22">
        <v>0</v>
      </c>
      <c r="V26" s="22">
        <f t="shared" si="5"/>
        <v>0</v>
      </c>
      <c r="W26" s="22"/>
      <c r="X26" s="19"/>
      <c r="Y26" s="19"/>
      <c r="Z26" s="19"/>
      <c r="AA26" s="19"/>
      <c r="AB26" s="19"/>
      <c r="AC26" s="19"/>
      <c r="AD26" s="19"/>
      <c r="AE26" s="19"/>
      <c r="AF26" s="19"/>
      <c r="AG26" s="19" t="s">
        <v>63</v>
      </c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19"/>
      <c r="AS26" s="19"/>
      <c r="AT26" s="19"/>
      <c r="AU26" s="19"/>
      <c r="AV26" s="19"/>
      <c r="AW26" s="19"/>
      <c r="AX26" s="19"/>
      <c r="AY26" s="19"/>
      <c r="AZ26" s="19"/>
      <c r="BA26" s="19"/>
      <c r="BB26" s="19"/>
      <c r="BC26" s="19"/>
      <c r="BD26" s="19"/>
      <c r="BE26" s="19"/>
      <c r="BF26" s="19"/>
      <c r="BG26" s="19"/>
      <c r="BH26" s="19"/>
    </row>
    <row r="27" spans="1:60" x14ac:dyDescent="0.2">
      <c r="A27" s="24" t="s">
        <v>56</v>
      </c>
      <c r="B27" s="25" t="s">
        <v>19</v>
      </c>
      <c r="C27" s="42" t="s">
        <v>20</v>
      </c>
      <c r="D27" s="26"/>
      <c r="E27" s="27"/>
      <c r="F27" s="28"/>
      <c r="G27" s="29">
        <f>SUMIF(AG28:AG45,"&lt;&gt;NOR",G28:G45)</f>
        <v>0</v>
      </c>
      <c r="H27" s="23"/>
      <c r="I27" s="23">
        <f>SUM(I28:I45)</f>
        <v>385.06</v>
      </c>
      <c r="J27" s="23"/>
      <c r="K27" s="23">
        <f>SUM(K28:K45)</f>
        <v>24368.639999999999</v>
      </c>
      <c r="L27" s="23"/>
      <c r="M27" s="23">
        <f>SUM(M28:M45)</f>
        <v>0</v>
      </c>
      <c r="N27" s="23"/>
      <c r="O27" s="23">
        <f>SUM(O28:O45)</f>
        <v>0.04</v>
      </c>
      <c r="P27" s="23"/>
      <c r="Q27" s="23">
        <f>SUM(Q28:Q45)</f>
        <v>0</v>
      </c>
      <c r="R27" s="23"/>
      <c r="S27" s="23"/>
      <c r="T27" s="23"/>
      <c r="U27" s="23"/>
      <c r="V27" s="23">
        <f>SUM(V28:V45)</f>
        <v>33.39</v>
      </c>
      <c r="W27" s="23"/>
      <c r="AG27" t="s">
        <v>57</v>
      </c>
    </row>
    <row r="28" spans="1:60" outlineLevel="1" x14ac:dyDescent="0.2">
      <c r="A28" s="36">
        <v>18</v>
      </c>
      <c r="B28" s="37" t="s">
        <v>102</v>
      </c>
      <c r="C28" s="43" t="s">
        <v>103</v>
      </c>
      <c r="D28" s="38" t="s">
        <v>71</v>
      </c>
      <c r="E28" s="39">
        <v>92</v>
      </c>
      <c r="F28" s="40"/>
      <c r="G28" s="41">
        <v>0</v>
      </c>
      <c r="H28" s="22">
        <v>0</v>
      </c>
      <c r="I28" s="22">
        <f t="shared" ref="I28:I45" si="6">ROUND(E28*H28,2)</f>
        <v>0</v>
      </c>
      <c r="J28" s="22">
        <v>20</v>
      </c>
      <c r="K28" s="22">
        <f t="shared" ref="K28:K45" si="7">ROUND(E28*J28,2)</f>
        <v>1840</v>
      </c>
      <c r="L28" s="22">
        <v>21</v>
      </c>
      <c r="M28" s="22">
        <f t="shared" ref="M28:M45" si="8">G28*(1+L28/100)</f>
        <v>0</v>
      </c>
      <c r="N28" s="22">
        <v>0</v>
      </c>
      <c r="O28" s="22">
        <f t="shared" ref="O28:O45" si="9">ROUND(E28*N28,2)</f>
        <v>0</v>
      </c>
      <c r="P28" s="22">
        <v>0</v>
      </c>
      <c r="Q28" s="22">
        <f t="shared" ref="Q28:Q45" si="10">ROUND(E28*P28,2)</f>
        <v>0</v>
      </c>
      <c r="R28" s="22"/>
      <c r="S28" s="22" t="s">
        <v>61</v>
      </c>
      <c r="T28" s="22" t="s">
        <v>62</v>
      </c>
      <c r="U28" s="22">
        <v>0</v>
      </c>
      <c r="V28" s="22">
        <f t="shared" ref="V28:V45" si="11">ROUND(E28*U28,2)</f>
        <v>0</v>
      </c>
      <c r="W28" s="22"/>
      <c r="X28" s="19"/>
      <c r="Y28" s="19"/>
      <c r="Z28" s="19"/>
      <c r="AA28" s="19"/>
      <c r="AB28" s="19"/>
      <c r="AC28" s="19"/>
      <c r="AD28" s="19"/>
      <c r="AE28" s="19"/>
      <c r="AF28" s="19"/>
      <c r="AG28" s="19" t="s">
        <v>104</v>
      </c>
      <c r="AH28" s="19"/>
      <c r="AI28" s="19"/>
      <c r="AJ28" s="19"/>
      <c r="AK28" s="19"/>
      <c r="AL28" s="19"/>
      <c r="AM28" s="19"/>
      <c r="AN28" s="19"/>
      <c r="AO28" s="19"/>
      <c r="AP28" s="19"/>
      <c r="AQ28" s="19"/>
      <c r="AR28" s="19"/>
      <c r="AS28" s="19"/>
      <c r="AT28" s="19"/>
      <c r="AU28" s="19"/>
      <c r="AV28" s="19"/>
      <c r="AW28" s="19"/>
      <c r="AX28" s="19"/>
      <c r="AY28" s="19"/>
      <c r="AZ28" s="19"/>
      <c r="BA28" s="19"/>
      <c r="BB28" s="19"/>
      <c r="BC28" s="19"/>
      <c r="BD28" s="19"/>
      <c r="BE28" s="19"/>
      <c r="BF28" s="19"/>
      <c r="BG28" s="19"/>
      <c r="BH28" s="19"/>
    </row>
    <row r="29" spans="1:60" outlineLevel="1" x14ac:dyDescent="0.2">
      <c r="A29" s="36">
        <v>19</v>
      </c>
      <c r="B29" s="37" t="s">
        <v>105</v>
      </c>
      <c r="C29" s="43" t="s">
        <v>106</v>
      </c>
      <c r="D29" s="38" t="s">
        <v>71</v>
      </c>
      <c r="E29" s="39">
        <v>92</v>
      </c>
      <c r="F29" s="40"/>
      <c r="G29" s="41">
        <v>0</v>
      </c>
      <c r="H29" s="22">
        <v>0</v>
      </c>
      <c r="I29" s="22">
        <f t="shared" si="6"/>
        <v>0</v>
      </c>
      <c r="J29" s="22">
        <v>25</v>
      </c>
      <c r="K29" s="22">
        <f t="shared" si="7"/>
        <v>2300</v>
      </c>
      <c r="L29" s="22">
        <v>21</v>
      </c>
      <c r="M29" s="22">
        <f t="shared" si="8"/>
        <v>0</v>
      </c>
      <c r="N29" s="22">
        <v>0</v>
      </c>
      <c r="O29" s="22">
        <f t="shared" si="9"/>
        <v>0</v>
      </c>
      <c r="P29" s="22">
        <v>0</v>
      </c>
      <c r="Q29" s="22">
        <f t="shared" si="10"/>
        <v>0</v>
      </c>
      <c r="R29" s="22"/>
      <c r="S29" s="22" t="s">
        <v>61</v>
      </c>
      <c r="T29" s="22" t="s">
        <v>62</v>
      </c>
      <c r="U29" s="22">
        <v>0</v>
      </c>
      <c r="V29" s="22">
        <f t="shared" si="11"/>
        <v>0</v>
      </c>
      <c r="W29" s="22"/>
      <c r="X29" s="19"/>
      <c r="Y29" s="19"/>
      <c r="Z29" s="19"/>
      <c r="AA29" s="19"/>
      <c r="AB29" s="19"/>
      <c r="AC29" s="19"/>
      <c r="AD29" s="19"/>
      <c r="AE29" s="19"/>
      <c r="AF29" s="19"/>
      <c r="AG29" s="19" t="s">
        <v>104</v>
      </c>
      <c r="AH29" s="19"/>
      <c r="AI29" s="19"/>
      <c r="AJ29" s="19"/>
      <c r="AK29" s="19"/>
      <c r="AL29" s="19"/>
      <c r="AM29" s="19"/>
      <c r="AN29" s="19"/>
      <c r="AO29" s="19"/>
      <c r="AP29" s="19"/>
      <c r="AQ29" s="19"/>
      <c r="AR29" s="19"/>
      <c r="AS29" s="19"/>
      <c r="AT29" s="19"/>
      <c r="AU29" s="19"/>
      <c r="AV29" s="19"/>
      <c r="AW29" s="19"/>
      <c r="AX29" s="19"/>
      <c r="AY29" s="19"/>
      <c r="AZ29" s="19"/>
      <c r="BA29" s="19"/>
      <c r="BB29" s="19"/>
      <c r="BC29" s="19"/>
      <c r="BD29" s="19"/>
      <c r="BE29" s="19"/>
      <c r="BF29" s="19"/>
      <c r="BG29" s="19"/>
      <c r="BH29" s="19"/>
    </row>
    <row r="30" spans="1:60" outlineLevel="1" x14ac:dyDescent="0.2">
      <c r="A30" s="36">
        <v>20</v>
      </c>
      <c r="B30" s="37" t="s">
        <v>107</v>
      </c>
      <c r="C30" s="43" t="s">
        <v>108</v>
      </c>
      <c r="D30" s="38" t="s">
        <v>60</v>
      </c>
      <c r="E30" s="39">
        <v>7</v>
      </c>
      <c r="F30" s="40"/>
      <c r="G30" s="41">
        <v>0</v>
      </c>
      <c r="H30" s="22">
        <v>0</v>
      </c>
      <c r="I30" s="22">
        <f t="shared" si="6"/>
        <v>0</v>
      </c>
      <c r="J30" s="22">
        <v>150</v>
      </c>
      <c r="K30" s="22">
        <f t="shared" si="7"/>
        <v>1050</v>
      </c>
      <c r="L30" s="22">
        <v>21</v>
      </c>
      <c r="M30" s="22">
        <f t="shared" si="8"/>
        <v>0</v>
      </c>
      <c r="N30" s="22">
        <v>0</v>
      </c>
      <c r="O30" s="22">
        <f t="shared" si="9"/>
        <v>0</v>
      </c>
      <c r="P30" s="22">
        <v>0</v>
      </c>
      <c r="Q30" s="22">
        <f t="shared" si="10"/>
        <v>0</v>
      </c>
      <c r="R30" s="22"/>
      <c r="S30" s="22" t="s">
        <v>61</v>
      </c>
      <c r="T30" s="22" t="s">
        <v>62</v>
      </c>
      <c r="U30" s="22">
        <v>0</v>
      </c>
      <c r="V30" s="22">
        <f t="shared" si="11"/>
        <v>0</v>
      </c>
      <c r="W30" s="22"/>
      <c r="X30" s="19"/>
      <c r="Y30" s="19"/>
      <c r="Z30" s="19"/>
      <c r="AA30" s="19"/>
      <c r="AB30" s="19"/>
      <c r="AC30" s="19"/>
      <c r="AD30" s="19"/>
      <c r="AE30" s="19"/>
      <c r="AF30" s="19"/>
      <c r="AG30" s="19" t="s">
        <v>104</v>
      </c>
      <c r="AH30" s="19"/>
      <c r="AI30" s="19"/>
      <c r="AJ30" s="19"/>
      <c r="AK30" s="19"/>
      <c r="AL30" s="19"/>
      <c r="AM30" s="19"/>
      <c r="AN30" s="19"/>
      <c r="AO30" s="19"/>
      <c r="AP30" s="19"/>
      <c r="AQ30" s="19"/>
      <c r="AR30" s="19"/>
      <c r="AS30" s="19"/>
      <c r="AT30" s="19"/>
      <c r="AU30" s="19"/>
      <c r="AV30" s="19"/>
      <c r="AW30" s="19"/>
      <c r="AX30" s="19"/>
      <c r="AY30" s="19"/>
      <c r="AZ30" s="19"/>
      <c r="BA30" s="19"/>
      <c r="BB30" s="19"/>
      <c r="BC30" s="19"/>
      <c r="BD30" s="19"/>
      <c r="BE30" s="19"/>
      <c r="BF30" s="19"/>
      <c r="BG30" s="19"/>
      <c r="BH30" s="19"/>
    </row>
    <row r="31" spans="1:60" outlineLevel="1" x14ac:dyDescent="0.2">
      <c r="A31" s="36">
        <v>21</v>
      </c>
      <c r="B31" s="37" t="s">
        <v>109</v>
      </c>
      <c r="C31" s="43" t="s">
        <v>110</v>
      </c>
      <c r="D31" s="38" t="s">
        <v>60</v>
      </c>
      <c r="E31" s="39">
        <v>8</v>
      </c>
      <c r="F31" s="40"/>
      <c r="G31" s="41">
        <v>0</v>
      </c>
      <c r="H31" s="22">
        <v>0</v>
      </c>
      <c r="I31" s="22">
        <f t="shared" si="6"/>
        <v>0</v>
      </c>
      <c r="J31" s="22">
        <v>195</v>
      </c>
      <c r="K31" s="22">
        <f t="shared" si="7"/>
        <v>1560</v>
      </c>
      <c r="L31" s="22">
        <v>21</v>
      </c>
      <c r="M31" s="22">
        <f t="shared" si="8"/>
        <v>0</v>
      </c>
      <c r="N31" s="22">
        <v>0</v>
      </c>
      <c r="O31" s="22">
        <f t="shared" si="9"/>
        <v>0</v>
      </c>
      <c r="P31" s="22">
        <v>0</v>
      </c>
      <c r="Q31" s="22">
        <f t="shared" si="10"/>
        <v>0</v>
      </c>
      <c r="R31" s="22"/>
      <c r="S31" s="22" t="s">
        <v>61</v>
      </c>
      <c r="T31" s="22" t="s">
        <v>62</v>
      </c>
      <c r="U31" s="22">
        <v>0</v>
      </c>
      <c r="V31" s="22">
        <f t="shared" si="11"/>
        <v>0</v>
      </c>
      <c r="W31" s="22"/>
      <c r="X31" s="19"/>
      <c r="Y31" s="19"/>
      <c r="Z31" s="19"/>
      <c r="AA31" s="19"/>
      <c r="AB31" s="19"/>
      <c r="AC31" s="19"/>
      <c r="AD31" s="19"/>
      <c r="AE31" s="19"/>
      <c r="AF31" s="19"/>
      <c r="AG31" s="19" t="s">
        <v>104</v>
      </c>
      <c r="AH31" s="19"/>
      <c r="AI31" s="19"/>
      <c r="AJ31" s="19"/>
      <c r="AK31" s="19"/>
      <c r="AL31" s="19"/>
      <c r="AM31" s="19"/>
      <c r="AN31" s="19"/>
      <c r="AO31" s="19"/>
      <c r="AP31" s="19"/>
      <c r="AQ31" s="19"/>
      <c r="AR31" s="19"/>
      <c r="AS31" s="19"/>
      <c r="AT31" s="19"/>
      <c r="AU31" s="19"/>
      <c r="AV31" s="19"/>
      <c r="AW31" s="19"/>
      <c r="AX31" s="19"/>
      <c r="AY31" s="19"/>
      <c r="AZ31" s="19"/>
      <c r="BA31" s="19"/>
      <c r="BB31" s="19"/>
      <c r="BC31" s="19"/>
      <c r="BD31" s="19"/>
      <c r="BE31" s="19"/>
      <c r="BF31" s="19"/>
      <c r="BG31" s="19"/>
      <c r="BH31" s="19"/>
    </row>
    <row r="32" spans="1:60" outlineLevel="1" x14ac:dyDescent="0.2">
      <c r="A32" s="36">
        <v>22</v>
      </c>
      <c r="B32" s="37" t="s">
        <v>111</v>
      </c>
      <c r="C32" s="43" t="s">
        <v>112</v>
      </c>
      <c r="D32" s="38" t="s">
        <v>71</v>
      </c>
      <c r="E32" s="39">
        <v>66</v>
      </c>
      <c r="F32" s="40"/>
      <c r="G32" s="41">
        <v>0</v>
      </c>
      <c r="H32" s="22">
        <v>0</v>
      </c>
      <c r="I32" s="22">
        <f t="shared" si="6"/>
        <v>0</v>
      </c>
      <c r="J32" s="22">
        <v>18</v>
      </c>
      <c r="K32" s="22">
        <f t="shared" si="7"/>
        <v>1188</v>
      </c>
      <c r="L32" s="22">
        <v>21</v>
      </c>
      <c r="M32" s="22">
        <f t="shared" si="8"/>
        <v>0</v>
      </c>
      <c r="N32" s="22">
        <v>0</v>
      </c>
      <c r="O32" s="22">
        <f t="shared" si="9"/>
        <v>0</v>
      </c>
      <c r="P32" s="22">
        <v>0</v>
      </c>
      <c r="Q32" s="22">
        <f t="shared" si="10"/>
        <v>0</v>
      </c>
      <c r="R32" s="22"/>
      <c r="S32" s="22" t="s">
        <v>73</v>
      </c>
      <c r="T32" s="22" t="s">
        <v>62</v>
      </c>
      <c r="U32" s="22">
        <v>4.6330000000000003E-2</v>
      </c>
      <c r="V32" s="22">
        <f t="shared" si="11"/>
        <v>3.06</v>
      </c>
      <c r="W32" s="22"/>
      <c r="X32" s="19"/>
      <c r="Y32" s="19"/>
      <c r="Z32" s="19"/>
      <c r="AA32" s="19"/>
      <c r="AB32" s="19"/>
      <c r="AC32" s="19"/>
      <c r="AD32" s="19"/>
      <c r="AE32" s="19"/>
      <c r="AF32" s="19"/>
      <c r="AG32" s="19" t="s">
        <v>104</v>
      </c>
      <c r="AH32" s="19"/>
      <c r="AI32" s="19"/>
      <c r="AJ32" s="19"/>
      <c r="AK32" s="19"/>
      <c r="AL32" s="19"/>
      <c r="AM32" s="19"/>
      <c r="AN32" s="19"/>
      <c r="AO32" s="19"/>
      <c r="AP32" s="19"/>
      <c r="AQ32" s="19"/>
      <c r="AR32" s="19"/>
      <c r="AS32" s="19"/>
      <c r="AT32" s="19"/>
      <c r="AU32" s="19"/>
      <c r="AV32" s="19"/>
      <c r="AW32" s="19"/>
      <c r="AX32" s="19"/>
      <c r="AY32" s="19"/>
      <c r="AZ32" s="19"/>
      <c r="BA32" s="19"/>
      <c r="BB32" s="19"/>
      <c r="BC32" s="19"/>
      <c r="BD32" s="19"/>
      <c r="BE32" s="19"/>
      <c r="BF32" s="19"/>
      <c r="BG32" s="19"/>
      <c r="BH32" s="19"/>
    </row>
    <row r="33" spans="1:60" outlineLevel="1" x14ac:dyDescent="0.2">
      <c r="A33" s="36">
        <v>23</v>
      </c>
      <c r="B33" s="37" t="s">
        <v>113</v>
      </c>
      <c r="C33" s="43" t="s">
        <v>114</v>
      </c>
      <c r="D33" s="38" t="s">
        <v>71</v>
      </c>
      <c r="E33" s="39">
        <v>39</v>
      </c>
      <c r="F33" s="40"/>
      <c r="G33" s="41">
        <v>0</v>
      </c>
      <c r="H33" s="22">
        <v>0</v>
      </c>
      <c r="I33" s="22">
        <f t="shared" si="6"/>
        <v>0</v>
      </c>
      <c r="J33" s="22">
        <v>19</v>
      </c>
      <c r="K33" s="22">
        <f t="shared" si="7"/>
        <v>741</v>
      </c>
      <c r="L33" s="22">
        <v>21</v>
      </c>
      <c r="M33" s="22">
        <f t="shared" si="8"/>
        <v>0</v>
      </c>
      <c r="N33" s="22">
        <v>0</v>
      </c>
      <c r="O33" s="22">
        <f t="shared" si="9"/>
        <v>0</v>
      </c>
      <c r="P33" s="22">
        <v>0</v>
      </c>
      <c r="Q33" s="22">
        <f t="shared" si="10"/>
        <v>0</v>
      </c>
      <c r="R33" s="22"/>
      <c r="S33" s="22" t="s">
        <v>73</v>
      </c>
      <c r="T33" s="22" t="s">
        <v>62</v>
      </c>
      <c r="U33" s="22">
        <v>4.6330000000000003E-2</v>
      </c>
      <c r="V33" s="22">
        <f t="shared" si="11"/>
        <v>1.81</v>
      </c>
      <c r="W33" s="22"/>
      <c r="X33" s="19"/>
      <c r="Y33" s="19"/>
      <c r="Z33" s="19"/>
      <c r="AA33" s="19"/>
      <c r="AB33" s="19"/>
      <c r="AC33" s="19"/>
      <c r="AD33" s="19"/>
      <c r="AE33" s="19"/>
      <c r="AF33" s="19"/>
      <c r="AG33" s="19" t="s">
        <v>104</v>
      </c>
      <c r="AH33" s="19"/>
      <c r="AI33" s="19"/>
      <c r="AJ33" s="19"/>
      <c r="AK33" s="19"/>
      <c r="AL33" s="19"/>
      <c r="AM33" s="19"/>
      <c r="AN33" s="19"/>
      <c r="AO33" s="19"/>
      <c r="AP33" s="19"/>
      <c r="AQ33" s="19"/>
      <c r="AR33" s="19"/>
      <c r="AS33" s="19"/>
      <c r="AT33" s="19"/>
      <c r="AU33" s="19"/>
      <c r="AV33" s="19"/>
      <c r="AW33" s="19"/>
      <c r="AX33" s="19"/>
      <c r="AY33" s="19"/>
      <c r="AZ33" s="19"/>
      <c r="BA33" s="19"/>
      <c r="BB33" s="19"/>
      <c r="BC33" s="19"/>
      <c r="BD33" s="19"/>
      <c r="BE33" s="19"/>
      <c r="BF33" s="19"/>
      <c r="BG33" s="19"/>
      <c r="BH33" s="19"/>
    </row>
    <row r="34" spans="1:60" outlineLevel="1" x14ac:dyDescent="0.2">
      <c r="A34" s="36">
        <v>24</v>
      </c>
      <c r="B34" s="37" t="s">
        <v>115</v>
      </c>
      <c r="C34" s="43" t="s">
        <v>116</v>
      </c>
      <c r="D34" s="38" t="s">
        <v>71</v>
      </c>
      <c r="E34" s="39">
        <v>76</v>
      </c>
      <c r="F34" s="40"/>
      <c r="G34" s="41">
        <v>0</v>
      </c>
      <c r="H34" s="22">
        <v>0</v>
      </c>
      <c r="I34" s="22">
        <f t="shared" si="6"/>
        <v>0</v>
      </c>
      <c r="J34" s="22">
        <v>18</v>
      </c>
      <c r="K34" s="22">
        <f t="shared" si="7"/>
        <v>1368</v>
      </c>
      <c r="L34" s="22">
        <v>21</v>
      </c>
      <c r="M34" s="22">
        <f t="shared" si="8"/>
        <v>0</v>
      </c>
      <c r="N34" s="22">
        <v>0</v>
      </c>
      <c r="O34" s="22">
        <f t="shared" si="9"/>
        <v>0</v>
      </c>
      <c r="P34" s="22">
        <v>0</v>
      </c>
      <c r="Q34" s="22">
        <f t="shared" si="10"/>
        <v>0</v>
      </c>
      <c r="R34" s="22"/>
      <c r="S34" s="22" t="s">
        <v>61</v>
      </c>
      <c r="T34" s="22" t="s">
        <v>62</v>
      </c>
      <c r="U34" s="22">
        <v>0</v>
      </c>
      <c r="V34" s="22">
        <f t="shared" si="11"/>
        <v>0</v>
      </c>
      <c r="W34" s="22"/>
      <c r="X34" s="19"/>
      <c r="Y34" s="19"/>
      <c r="Z34" s="19"/>
      <c r="AA34" s="19"/>
      <c r="AB34" s="19"/>
      <c r="AC34" s="19"/>
      <c r="AD34" s="19"/>
      <c r="AE34" s="19"/>
      <c r="AF34" s="19"/>
      <c r="AG34" s="19" t="s">
        <v>104</v>
      </c>
      <c r="AH34" s="19"/>
      <c r="AI34" s="19"/>
      <c r="AJ34" s="19"/>
      <c r="AK34" s="19"/>
      <c r="AL34" s="19"/>
      <c r="AM34" s="19"/>
      <c r="AN34" s="19"/>
      <c r="AO34" s="19"/>
      <c r="AP34" s="19"/>
      <c r="AQ34" s="19"/>
      <c r="AR34" s="19"/>
      <c r="AS34" s="19"/>
      <c r="AT34" s="19"/>
      <c r="AU34" s="19"/>
      <c r="AV34" s="19"/>
      <c r="AW34" s="19"/>
      <c r="AX34" s="19"/>
      <c r="AY34" s="19"/>
      <c r="AZ34" s="19"/>
      <c r="BA34" s="19"/>
      <c r="BB34" s="19"/>
      <c r="BC34" s="19"/>
      <c r="BD34" s="19"/>
      <c r="BE34" s="19"/>
      <c r="BF34" s="19"/>
      <c r="BG34" s="19"/>
      <c r="BH34" s="19"/>
    </row>
    <row r="35" spans="1:60" outlineLevel="1" x14ac:dyDescent="0.2">
      <c r="A35" s="36">
        <v>25</v>
      </c>
      <c r="B35" s="37" t="s">
        <v>117</v>
      </c>
      <c r="C35" s="43" t="s">
        <v>118</v>
      </c>
      <c r="D35" s="38" t="s">
        <v>71</v>
      </c>
      <c r="E35" s="39">
        <v>31</v>
      </c>
      <c r="F35" s="40"/>
      <c r="G35" s="41">
        <v>0</v>
      </c>
      <c r="H35" s="22">
        <v>0</v>
      </c>
      <c r="I35" s="22">
        <f t="shared" si="6"/>
        <v>0</v>
      </c>
      <c r="J35" s="22">
        <v>19</v>
      </c>
      <c r="K35" s="22">
        <f t="shared" si="7"/>
        <v>589</v>
      </c>
      <c r="L35" s="22">
        <v>21</v>
      </c>
      <c r="M35" s="22">
        <f t="shared" si="8"/>
        <v>0</v>
      </c>
      <c r="N35" s="22">
        <v>0</v>
      </c>
      <c r="O35" s="22">
        <f t="shared" si="9"/>
        <v>0</v>
      </c>
      <c r="P35" s="22">
        <v>0</v>
      </c>
      <c r="Q35" s="22">
        <f t="shared" si="10"/>
        <v>0</v>
      </c>
      <c r="R35" s="22"/>
      <c r="S35" s="22" t="s">
        <v>73</v>
      </c>
      <c r="T35" s="22" t="s">
        <v>73</v>
      </c>
      <c r="U35" s="22">
        <v>5.0959999999999998E-2</v>
      </c>
      <c r="V35" s="22">
        <f t="shared" si="11"/>
        <v>1.58</v>
      </c>
      <c r="W35" s="22"/>
      <c r="X35" s="19"/>
      <c r="Y35" s="19"/>
      <c r="Z35" s="19"/>
      <c r="AA35" s="19"/>
      <c r="AB35" s="19"/>
      <c r="AC35" s="19"/>
      <c r="AD35" s="19"/>
      <c r="AE35" s="19"/>
      <c r="AF35" s="19"/>
      <c r="AG35" s="19" t="s">
        <v>104</v>
      </c>
      <c r="AH35" s="19"/>
      <c r="AI35" s="19"/>
      <c r="AJ35" s="19"/>
      <c r="AK35" s="19"/>
      <c r="AL35" s="19"/>
      <c r="AM35" s="19"/>
      <c r="AN35" s="19"/>
      <c r="AO35" s="19"/>
      <c r="AP35" s="19"/>
      <c r="AQ35" s="19"/>
      <c r="AR35" s="19"/>
      <c r="AS35" s="19"/>
      <c r="AT35" s="19"/>
      <c r="AU35" s="19"/>
      <c r="AV35" s="19"/>
      <c r="AW35" s="19"/>
      <c r="AX35" s="19"/>
      <c r="AY35" s="19"/>
      <c r="AZ35" s="19"/>
      <c r="BA35" s="19"/>
      <c r="BB35" s="19"/>
      <c r="BC35" s="19"/>
      <c r="BD35" s="19"/>
      <c r="BE35" s="19"/>
      <c r="BF35" s="19"/>
      <c r="BG35" s="19"/>
      <c r="BH35" s="19"/>
    </row>
    <row r="36" spans="1:60" outlineLevel="1" x14ac:dyDescent="0.2">
      <c r="A36" s="36">
        <v>26</v>
      </c>
      <c r="B36" s="37" t="s">
        <v>119</v>
      </c>
      <c r="C36" s="43" t="s">
        <v>120</v>
      </c>
      <c r="D36" s="38" t="s">
        <v>71</v>
      </c>
      <c r="E36" s="39">
        <v>90</v>
      </c>
      <c r="F36" s="40"/>
      <c r="G36" s="41">
        <v>0</v>
      </c>
      <c r="H36" s="22">
        <v>0</v>
      </c>
      <c r="I36" s="22">
        <f t="shared" si="6"/>
        <v>0</v>
      </c>
      <c r="J36" s="22">
        <v>35.1</v>
      </c>
      <c r="K36" s="22">
        <f t="shared" si="7"/>
        <v>3159</v>
      </c>
      <c r="L36" s="22">
        <v>21</v>
      </c>
      <c r="M36" s="22">
        <f t="shared" si="8"/>
        <v>0</v>
      </c>
      <c r="N36" s="22">
        <v>0</v>
      </c>
      <c r="O36" s="22">
        <f t="shared" si="9"/>
        <v>0</v>
      </c>
      <c r="P36" s="22">
        <v>0</v>
      </c>
      <c r="Q36" s="22">
        <f t="shared" si="10"/>
        <v>0</v>
      </c>
      <c r="R36" s="22"/>
      <c r="S36" s="22" t="s">
        <v>73</v>
      </c>
      <c r="T36" s="22" t="s">
        <v>73</v>
      </c>
      <c r="U36" s="22">
        <v>9.4E-2</v>
      </c>
      <c r="V36" s="22">
        <f t="shared" si="11"/>
        <v>8.4600000000000009</v>
      </c>
      <c r="W36" s="22"/>
      <c r="X36" s="19"/>
      <c r="Y36" s="19"/>
      <c r="Z36" s="19"/>
      <c r="AA36" s="19"/>
      <c r="AB36" s="19"/>
      <c r="AC36" s="19"/>
      <c r="AD36" s="19"/>
      <c r="AE36" s="19"/>
      <c r="AF36" s="19"/>
      <c r="AG36" s="19" t="s">
        <v>104</v>
      </c>
      <c r="AH36" s="19"/>
      <c r="AI36" s="19"/>
      <c r="AJ36" s="19"/>
      <c r="AK36" s="19"/>
      <c r="AL36" s="19"/>
      <c r="AM36" s="19"/>
      <c r="AN36" s="19"/>
      <c r="AO36" s="19"/>
      <c r="AP36" s="19"/>
      <c r="AQ36" s="19"/>
      <c r="AR36" s="19"/>
      <c r="AS36" s="19"/>
      <c r="AT36" s="19"/>
      <c r="AU36" s="19"/>
      <c r="AV36" s="19"/>
      <c r="AW36" s="19"/>
      <c r="AX36" s="19"/>
      <c r="AY36" s="19"/>
      <c r="AZ36" s="19"/>
      <c r="BA36" s="19"/>
      <c r="BB36" s="19"/>
      <c r="BC36" s="19"/>
      <c r="BD36" s="19"/>
      <c r="BE36" s="19"/>
      <c r="BF36" s="19"/>
      <c r="BG36" s="19"/>
      <c r="BH36" s="19"/>
    </row>
    <row r="37" spans="1:60" outlineLevel="1" x14ac:dyDescent="0.2">
      <c r="A37" s="36">
        <v>27</v>
      </c>
      <c r="B37" s="37" t="s">
        <v>121</v>
      </c>
      <c r="C37" s="43" t="s">
        <v>122</v>
      </c>
      <c r="D37" s="38" t="s">
        <v>71</v>
      </c>
      <c r="E37" s="39">
        <v>69</v>
      </c>
      <c r="F37" s="40"/>
      <c r="G37" s="41">
        <v>0</v>
      </c>
      <c r="H37" s="22">
        <v>0</v>
      </c>
      <c r="I37" s="22">
        <f t="shared" si="6"/>
        <v>0</v>
      </c>
      <c r="J37" s="22">
        <v>40.299999999999997</v>
      </c>
      <c r="K37" s="22">
        <f t="shared" si="7"/>
        <v>2780.7</v>
      </c>
      <c r="L37" s="22">
        <v>21</v>
      </c>
      <c r="M37" s="22">
        <f t="shared" si="8"/>
        <v>0</v>
      </c>
      <c r="N37" s="22">
        <v>0</v>
      </c>
      <c r="O37" s="22">
        <f t="shared" si="9"/>
        <v>0</v>
      </c>
      <c r="P37" s="22">
        <v>0</v>
      </c>
      <c r="Q37" s="22">
        <f t="shared" si="10"/>
        <v>0</v>
      </c>
      <c r="R37" s="22"/>
      <c r="S37" s="22" t="s">
        <v>73</v>
      </c>
      <c r="T37" s="22" t="s">
        <v>62</v>
      </c>
      <c r="U37" s="22">
        <v>7.0000000000000007E-2</v>
      </c>
      <c r="V37" s="22">
        <f t="shared" si="11"/>
        <v>4.83</v>
      </c>
      <c r="W37" s="22"/>
      <c r="X37" s="19"/>
      <c r="Y37" s="19"/>
      <c r="Z37" s="19"/>
      <c r="AA37" s="19"/>
      <c r="AB37" s="19"/>
      <c r="AC37" s="19"/>
      <c r="AD37" s="19"/>
      <c r="AE37" s="19"/>
      <c r="AF37" s="19"/>
      <c r="AG37" s="19" t="s">
        <v>104</v>
      </c>
      <c r="AH37" s="19"/>
      <c r="AI37" s="19"/>
      <c r="AJ37" s="19"/>
      <c r="AK37" s="19"/>
      <c r="AL37" s="19"/>
      <c r="AM37" s="19"/>
      <c r="AN37" s="19"/>
      <c r="AO37" s="19"/>
      <c r="AP37" s="19"/>
      <c r="AQ37" s="19"/>
      <c r="AR37" s="19"/>
      <c r="AS37" s="19"/>
      <c r="AT37" s="19"/>
      <c r="AU37" s="19"/>
      <c r="AV37" s="19"/>
      <c r="AW37" s="19"/>
      <c r="AX37" s="19"/>
      <c r="AY37" s="19"/>
      <c r="AZ37" s="19"/>
      <c r="BA37" s="19"/>
      <c r="BB37" s="19"/>
      <c r="BC37" s="19"/>
      <c r="BD37" s="19"/>
      <c r="BE37" s="19"/>
      <c r="BF37" s="19"/>
      <c r="BG37" s="19"/>
      <c r="BH37" s="19"/>
    </row>
    <row r="38" spans="1:60" outlineLevel="1" x14ac:dyDescent="0.2">
      <c r="A38" s="36">
        <v>28</v>
      </c>
      <c r="B38" s="37" t="s">
        <v>123</v>
      </c>
      <c r="C38" s="43" t="s">
        <v>124</v>
      </c>
      <c r="D38" s="38" t="s">
        <v>60</v>
      </c>
      <c r="E38" s="39">
        <v>2</v>
      </c>
      <c r="F38" s="40"/>
      <c r="G38" s="41">
        <v>0</v>
      </c>
      <c r="H38" s="22">
        <v>75.36</v>
      </c>
      <c r="I38" s="22">
        <f t="shared" si="6"/>
        <v>150.72</v>
      </c>
      <c r="J38" s="22">
        <v>180.64</v>
      </c>
      <c r="K38" s="22">
        <f t="shared" si="7"/>
        <v>361.28</v>
      </c>
      <c r="L38" s="22">
        <v>21</v>
      </c>
      <c r="M38" s="22">
        <f t="shared" si="8"/>
        <v>0</v>
      </c>
      <c r="N38" s="22">
        <v>3.2000000000000003E-4</v>
      </c>
      <c r="O38" s="22">
        <f t="shared" si="9"/>
        <v>0</v>
      </c>
      <c r="P38" s="22">
        <v>0</v>
      </c>
      <c r="Q38" s="22">
        <f t="shared" si="10"/>
        <v>0</v>
      </c>
      <c r="R38" s="22"/>
      <c r="S38" s="22" t="s">
        <v>73</v>
      </c>
      <c r="T38" s="22" t="s">
        <v>73</v>
      </c>
      <c r="U38" s="22">
        <v>0.54700000000000004</v>
      </c>
      <c r="V38" s="22">
        <f t="shared" si="11"/>
        <v>1.0900000000000001</v>
      </c>
      <c r="W38" s="22"/>
      <c r="X38" s="19"/>
      <c r="Y38" s="19"/>
      <c r="Z38" s="19"/>
      <c r="AA38" s="19"/>
      <c r="AB38" s="19"/>
      <c r="AC38" s="19"/>
      <c r="AD38" s="19"/>
      <c r="AE38" s="19"/>
      <c r="AF38" s="19"/>
      <c r="AG38" s="19" t="s">
        <v>104</v>
      </c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9"/>
      <c r="AS38" s="19"/>
      <c r="AT38" s="19"/>
      <c r="AU38" s="19"/>
      <c r="AV38" s="19"/>
      <c r="AW38" s="19"/>
      <c r="AX38" s="19"/>
      <c r="AY38" s="19"/>
      <c r="AZ38" s="19"/>
      <c r="BA38" s="19"/>
      <c r="BB38" s="19"/>
      <c r="BC38" s="19"/>
      <c r="BD38" s="19"/>
      <c r="BE38" s="19"/>
      <c r="BF38" s="19"/>
      <c r="BG38" s="19"/>
      <c r="BH38" s="19"/>
    </row>
    <row r="39" spans="1:60" outlineLevel="1" x14ac:dyDescent="0.2">
      <c r="A39" s="36">
        <v>29</v>
      </c>
      <c r="B39" s="37" t="s">
        <v>125</v>
      </c>
      <c r="C39" s="43" t="s">
        <v>126</v>
      </c>
      <c r="D39" s="38" t="s">
        <v>60</v>
      </c>
      <c r="E39" s="39">
        <v>8</v>
      </c>
      <c r="F39" s="40"/>
      <c r="G39" s="41">
        <v>0</v>
      </c>
      <c r="H39" s="22">
        <v>22.11</v>
      </c>
      <c r="I39" s="22">
        <f t="shared" si="6"/>
        <v>176.88</v>
      </c>
      <c r="J39" s="22">
        <v>162.38999999999999</v>
      </c>
      <c r="K39" s="22">
        <f t="shared" si="7"/>
        <v>1299.1199999999999</v>
      </c>
      <c r="L39" s="22">
        <v>21</v>
      </c>
      <c r="M39" s="22">
        <f t="shared" si="8"/>
        <v>0</v>
      </c>
      <c r="N39" s="22">
        <v>1.2999999999999999E-4</v>
      </c>
      <c r="O39" s="22">
        <f t="shared" si="9"/>
        <v>0</v>
      </c>
      <c r="P39" s="22">
        <v>0</v>
      </c>
      <c r="Q39" s="22">
        <f t="shared" si="10"/>
        <v>0</v>
      </c>
      <c r="R39" s="22"/>
      <c r="S39" s="22" t="s">
        <v>73</v>
      </c>
      <c r="T39" s="22" t="s">
        <v>73</v>
      </c>
      <c r="U39" s="22">
        <v>0.49519999999999997</v>
      </c>
      <c r="V39" s="22">
        <f t="shared" si="11"/>
        <v>3.96</v>
      </c>
      <c r="W39" s="22"/>
      <c r="X39" s="19"/>
      <c r="Y39" s="19"/>
      <c r="Z39" s="19"/>
      <c r="AA39" s="19"/>
      <c r="AB39" s="19"/>
      <c r="AC39" s="19"/>
      <c r="AD39" s="19"/>
      <c r="AE39" s="19"/>
      <c r="AF39" s="19"/>
      <c r="AG39" s="19" t="s">
        <v>104</v>
      </c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9"/>
      <c r="AS39" s="19"/>
      <c r="AT39" s="19"/>
      <c r="AU39" s="19"/>
      <c r="AV39" s="19"/>
      <c r="AW39" s="19"/>
      <c r="AX39" s="19"/>
      <c r="AY39" s="19"/>
      <c r="AZ39" s="19"/>
      <c r="BA39" s="19"/>
      <c r="BB39" s="19"/>
      <c r="BC39" s="19"/>
      <c r="BD39" s="19"/>
      <c r="BE39" s="19"/>
      <c r="BF39" s="19"/>
      <c r="BG39" s="19"/>
      <c r="BH39" s="19"/>
    </row>
    <row r="40" spans="1:60" outlineLevel="1" x14ac:dyDescent="0.2">
      <c r="A40" s="36">
        <v>30</v>
      </c>
      <c r="B40" s="37" t="s">
        <v>127</v>
      </c>
      <c r="C40" s="43" t="s">
        <v>128</v>
      </c>
      <c r="D40" s="38" t="s">
        <v>60</v>
      </c>
      <c r="E40" s="39">
        <v>4</v>
      </c>
      <c r="F40" s="40"/>
      <c r="G40" s="41">
        <v>0</v>
      </c>
      <c r="H40" s="22">
        <v>0</v>
      </c>
      <c r="I40" s="22">
        <f t="shared" si="6"/>
        <v>0</v>
      </c>
      <c r="J40" s="22">
        <v>150</v>
      </c>
      <c r="K40" s="22">
        <f t="shared" si="7"/>
        <v>600</v>
      </c>
      <c r="L40" s="22">
        <v>21</v>
      </c>
      <c r="M40" s="22">
        <f t="shared" si="8"/>
        <v>0</v>
      </c>
      <c r="N40" s="22">
        <v>0</v>
      </c>
      <c r="O40" s="22">
        <f t="shared" si="9"/>
        <v>0</v>
      </c>
      <c r="P40" s="22">
        <v>0</v>
      </c>
      <c r="Q40" s="22">
        <f t="shared" si="10"/>
        <v>0</v>
      </c>
      <c r="R40" s="22"/>
      <c r="S40" s="22" t="s">
        <v>61</v>
      </c>
      <c r="T40" s="22" t="s">
        <v>62</v>
      </c>
      <c r="U40" s="22">
        <v>0.14399999999999999</v>
      </c>
      <c r="V40" s="22">
        <f t="shared" si="11"/>
        <v>0.57999999999999996</v>
      </c>
      <c r="W40" s="22"/>
      <c r="X40" s="19"/>
      <c r="Y40" s="19"/>
      <c r="Z40" s="19"/>
      <c r="AA40" s="19"/>
      <c r="AB40" s="19"/>
      <c r="AC40" s="19"/>
      <c r="AD40" s="19"/>
      <c r="AE40" s="19"/>
      <c r="AF40" s="19"/>
      <c r="AG40" s="19" t="s">
        <v>104</v>
      </c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9"/>
      <c r="AS40" s="19"/>
      <c r="AT40" s="19"/>
      <c r="AU40" s="19"/>
      <c r="AV40" s="19"/>
      <c r="AW40" s="19"/>
      <c r="AX40" s="19"/>
      <c r="AY40" s="19"/>
      <c r="AZ40" s="19"/>
      <c r="BA40" s="19"/>
      <c r="BB40" s="19"/>
      <c r="BC40" s="19"/>
      <c r="BD40" s="19"/>
      <c r="BE40" s="19"/>
      <c r="BF40" s="19"/>
      <c r="BG40" s="19"/>
      <c r="BH40" s="19"/>
    </row>
    <row r="41" spans="1:60" outlineLevel="1" x14ac:dyDescent="0.2">
      <c r="A41" s="36">
        <v>31</v>
      </c>
      <c r="B41" s="37" t="s">
        <v>129</v>
      </c>
      <c r="C41" s="43" t="s">
        <v>130</v>
      </c>
      <c r="D41" s="38" t="s">
        <v>60</v>
      </c>
      <c r="E41" s="39">
        <v>26</v>
      </c>
      <c r="F41" s="40"/>
      <c r="G41" s="41">
        <v>0</v>
      </c>
      <c r="H41" s="22">
        <v>0</v>
      </c>
      <c r="I41" s="22">
        <f t="shared" si="6"/>
        <v>0</v>
      </c>
      <c r="J41" s="22">
        <v>35</v>
      </c>
      <c r="K41" s="22">
        <f t="shared" si="7"/>
        <v>910</v>
      </c>
      <c r="L41" s="22">
        <v>21</v>
      </c>
      <c r="M41" s="22">
        <f t="shared" si="8"/>
        <v>0</v>
      </c>
      <c r="N41" s="22">
        <v>0</v>
      </c>
      <c r="O41" s="22">
        <f t="shared" si="9"/>
        <v>0</v>
      </c>
      <c r="P41" s="22">
        <v>0</v>
      </c>
      <c r="Q41" s="22">
        <f t="shared" si="10"/>
        <v>0</v>
      </c>
      <c r="R41" s="22"/>
      <c r="S41" s="22" t="s">
        <v>73</v>
      </c>
      <c r="T41" s="22" t="s">
        <v>62</v>
      </c>
      <c r="U41" s="22">
        <v>5.0500000000000003E-2</v>
      </c>
      <c r="V41" s="22">
        <f t="shared" si="11"/>
        <v>1.31</v>
      </c>
      <c r="W41" s="22"/>
      <c r="X41" s="19"/>
      <c r="Y41" s="19"/>
      <c r="Z41" s="19"/>
      <c r="AA41" s="19"/>
      <c r="AB41" s="19"/>
      <c r="AC41" s="19"/>
      <c r="AD41" s="19"/>
      <c r="AE41" s="19"/>
      <c r="AF41" s="19"/>
      <c r="AG41" s="19" t="s">
        <v>104</v>
      </c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9"/>
      <c r="AS41" s="19"/>
      <c r="AT41" s="19"/>
      <c r="AU41" s="19"/>
      <c r="AV41" s="19"/>
      <c r="AW41" s="19"/>
      <c r="AX41" s="19"/>
      <c r="AY41" s="19"/>
      <c r="AZ41" s="19"/>
      <c r="BA41" s="19"/>
      <c r="BB41" s="19"/>
      <c r="BC41" s="19"/>
      <c r="BD41" s="19"/>
      <c r="BE41" s="19"/>
      <c r="BF41" s="19"/>
      <c r="BG41" s="19"/>
      <c r="BH41" s="19"/>
    </row>
    <row r="42" spans="1:60" ht="22.5" outlineLevel="1" x14ac:dyDescent="0.2">
      <c r="A42" s="36">
        <v>32</v>
      </c>
      <c r="B42" s="37" t="s">
        <v>131</v>
      </c>
      <c r="C42" s="43" t="s">
        <v>132</v>
      </c>
      <c r="D42" s="38" t="s">
        <v>60</v>
      </c>
      <c r="E42" s="39">
        <v>4</v>
      </c>
      <c r="F42" s="40"/>
      <c r="G42" s="41">
        <v>0</v>
      </c>
      <c r="H42" s="22">
        <v>8.6300000000000008</v>
      </c>
      <c r="I42" s="22">
        <f t="shared" si="6"/>
        <v>34.520000000000003</v>
      </c>
      <c r="J42" s="22">
        <v>251.37</v>
      </c>
      <c r="K42" s="22">
        <f t="shared" si="7"/>
        <v>1005.48</v>
      </c>
      <c r="L42" s="22">
        <v>21</v>
      </c>
      <c r="M42" s="22">
        <f t="shared" si="8"/>
        <v>0</v>
      </c>
      <c r="N42" s="22">
        <v>3.7599999999999999E-3</v>
      </c>
      <c r="O42" s="22">
        <f t="shared" si="9"/>
        <v>0.02</v>
      </c>
      <c r="P42" s="22">
        <v>0</v>
      </c>
      <c r="Q42" s="22">
        <f t="shared" si="10"/>
        <v>0</v>
      </c>
      <c r="R42" s="22"/>
      <c r="S42" s="22" t="s">
        <v>73</v>
      </c>
      <c r="T42" s="22" t="s">
        <v>62</v>
      </c>
      <c r="U42" s="22">
        <v>0.433</v>
      </c>
      <c r="V42" s="22">
        <f t="shared" si="11"/>
        <v>1.73</v>
      </c>
      <c r="W42" s="22"/>
      <c r="X42" s="19"/>
      <c r="Y42" s="19"/>
      <c r="Z42" s="19"/>
      <c r="AA42" s="19"/>
      <c r="AB42" s="19"/>
      <c r="AC42" s="19"/>
      <c r="AD42" s="19"/>
      <c r="AE42" s="19"/>
      <c r="AF42" s="19"/>
      <c r="AG42" s="19" t="s">
        <v>104</v>
      </c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9"/>
      <c r="AS42" s="19"/>
      <c r="AT42" s="19"/>
      <c r="AU42" s="19"/>
      <c r="AV42" s="19"/>
      <c r="AW42" s="19"/>
      <c r="AX42" s="19"/>
      <c r="AY42" s="19"/>
      <c r="AZ42" s="19"/>
      <c r="BA42" s="19"/>
      <c r="BB42" s="19"/>
      <c r="BC42" s="19"/>
      <c r="BD42" s="19"/>
      <c r="BE42" s="19"/>
      <c r="BF42" s="19"/>
      <c r="BG42" s="19"/>
      <c r="BH42" s="19"/>
    </row>
    <row r="43" spans="1:60" ht="22.5" outlineLevel="1" x14ac:dyDescent="0.2">
      <c r="A43" s="36">
        <v>33</v>
      </c>
      <c r="B43" s="37" t="s">
        <v>133</v>
      </c>
      <c r="C43" s="43" t="s">
        <v>134</v>
      </c>
      <c r="D43" s="38" t="s">
        <v>60</v>
      </c>
      <c r="E43" s="39">
        <v>2</v>
      </c>
      <c r="F43" s="40"/>
      <c r="G43" s="41">
        <v>0</v>
      </c>
      <c r="H43" s="22">
        <v>11.47</v>
      </c>
      <c r="I43" s="22">
        <f t="shared" si="6"/>
        <v>22.94</v>
      </c>
      <c r="J43" s="22">
        <v>764.53</v>
      </c>
      <c r="K43" s="22">
        <f t="shared" si="7"/>
        <v>1529.06</v>
      </c>
      <c r="L43" s="22">
        <v>21</v>
      </c>
      <c r="M43" s="22">
        <f t="shared" si="8"/>
        <v>0</v>
      </c>
      <c r="N43" s="22">
        <v>8.7399999999999995E-3</v>
      </c>
      <c r="O43" s="22">
        <f t="shared" si="9"/>
        <v>0.02</v>
      </c>
      <c r="P43" s="22">
        <v>0</v>
      </c>
      <c r="Q43" s="22">
        <f t="shared" si="10"/>
        <v>0</v>
      </c>
      <c r="R43" s="22"/>
      <c r="S43" s="22" t="s">
        <v>73</v>
      </c>
      <c r="T43" s="22" t="s">
        <v>73</v>
      </c>
      <c r="U43" s="22">
        <v>2.4900000000000002</v>
      </c>
      <c r="V43" s="22">
        <f t="shared" si="11"/>
        <v>4.9800000000000004</v>
      </c>
      <c r="W43" s="22"/>
      <c r="X43" s="19"/>
      <c r="Y43" s="19"/>
      <c r="Z43" s="19"/>
      <c r="AA43" s="19"/>
      <c r="AB43" s="19"/>
      <c r="AC43" s="19"/>
      <c r="AD43" s="19"/>
      <c r="AE43" s="19"/>
      <c r="AF43" s="19"/>
      <c r="AG43" s="19" t="s">
        <v>104</v>
      </c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9"/>
      <c r="AS43" s="19"/>
      <c r="AT43" s="19"/>
      <c r="AU43" s="19"/>
      <c r="AV43" s="19"/>
      <c r="AW43" s="19"/>
      <c r="AX43" s="19"/>
      <c r="AY43" s="19"/>
      <c r="AZ43" s="19"/>
      <c r="BA43" s="19"/>
      <c r="BB43" s="19"/>
      <c r="BC43" s="19"/>
      <c r="BD43" s="19"/>
      <c r="BE43" s="19"/>
      <c r="BF43" s="19"/>
      <c r="BG43" s="19"/>
      <c r="BH43" s="19"/>
    </row>
    <row r="44" spans="1:60" outlineLevel="1" x14ac:dyDescent="0.2">
      <c r="A44" s="36">
        <v>34</v>
      </c>
      <c r="B44" s="37" t="s">
        <v>135</v>
      </c>
      <c r="C44" s="43" t="s">
        <v>136</v>
      </c>
      <c r="D44" s="38" t="s">
        <v>148</v>
      </c>
      <c r="E44" s="39">
        <v>4</v>
      </c>
      <c r="F44" s="40"/>
      <c r="G44" s="41">
        <v>0</v>
      </c>
      <c r="H44" s="22">
        <v>0</v>
      </c>
      <c r="I44" s="22">
        <f t="shared" si="6"/>
        <v>0</v>
      </c>
      <c r="J44" s="22">
        <v>300</v>
      </c>
      <c r="K44" s="22">
        <f t="shared" si="7"/>
        <v>1200</v>
      </c>
      <c r="L44" s="22">
        <v>21</v>
      </c>
      <c r="M44" s="22">
        <f t="shared" si="8"/>
        <v>0</v>
      </c>
      <c r="N44" s="22">
        <v>0</v>
      </c>
      <c r="O44" s="22">
        <f t="shared" si="9"/>
        <v>0</v>
      </c>
      <c r="P44" s="22">
        <v>0</v>
      </c>
      <c r="Q44" s="22">
        <f t="shared" si="10"/>
        <v>0</v>
      </c>
      <c r="R44" s="22"/>
      <c r="S44" s="22" t="s">
        <v>61</v>
      </c>
      <c r="T44" s="22" t="s">
        <v>62</v>
      </c>
      <c r="U44" s="22">
        <v>0</v>
      </c>
      <c r="V44" s="22">
        <f t="shared" si="11"/>
        <v>0</v>
      </c>
      <c r="W44" s="22"/>
      <c r="X44" s="19"/>
      <c r="Y44" s="19"/>
      <c r="Z44" s="19"/>
      <c r="AA44" s="19"/>
      <c r="AB44" s="19"/>
      <c r="AC44" s="19"/>
      <c r="AD44" s="19"/>
      <c r="AE44" s="19"/>
      <c r="AF44" s="19"/>
      <c r="AG44" s="19" t="s">
        <v>104</v>
      </c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9"/>
      <c r="AS44" s="19"/>
      <c r="AT44" s="19"/>
      <c r="AU44" s="19"/>
      <c r="AV44" s="19"/>
      <c r="AW44" s="19"/>
      <c r="AX44" s="19"/>
      <c r="AY44" s="19"/>
      <c r="AZ44" s="19"/>
      <c r="BA44" s="19"/>
      <c r="BB44" s="19"/>
      <c r="BC44" s="19"/>
      <c r="BD44" s="19"/>
      <c r="BE44" s="19"/>
      <c r="BF44" s="19"/>
      <c r="BG44" s="19"/>
      <c r="BH44" s="19"/>
    </row>
    <row r="45" spans="1:60" outlineLevel="1" x14ac:dyDescent="0.2">
      <c r="A45" s="36">
        <v>35</v>
      </c>
      <c r="B45" s="37" t="s">
        <v>137</v>
      </c>
      <c r="C45" s="43" t="s">
        <v>138</v>
      </c>
      <c r="D45" s="38" t="s">
        <v>60</v>
      </c>
      <c r="E45" s="39">
        <v>4</v>
      </c>
      <c r="F45" s="40"/>
      <c r="G45" s="41">
        <v>0</v>
      </c>
      <c r="H45" s="22">
        <v>0</v>
      </c>
      <c r="I45" s="22">
        <f t="shared" si="6"/>
        <v>0</v>
      </c>
      <c r="J45" s="22">
        <v>222</v>
      </c>
      <c r="K45" s="22">
        <f t="shared" si="7"/>
        <v>888</v>
      </c>
      <c r="L45" s="22">
        <v>21</v>
      </c>
      <c r="M45" s="22">
        <f t="shared" si="8"/>
        <v>0</v>
      </c>
      <c r="N45" s="22">
        <v>0</v>
      </c>
      <c r="O45" s="22">
        <f t="shared" si="9"/>
        <v>0</v>
      </c>
      <c r="P45" s="22">
        <v>0</v>
      </c>
      <c r="Q45" s="22">
        <f t="shared" si="10"/>
        <v>0</v>
      </c>
      <c r="R45" s="22"/>
      <c r="S45" s="22" t="s">
        <v>139</v>
      </c>
      <c r="T45" s="22" t="s">
        <v>62</v>
      </c>
      <c r="U45" s="22">
        <v>0</v>
      </c>
      <c r="V45" s="22">
        <f t="shared" si="11"/>
        <v>0</v>
      </c>
      <c r="W45" s="22"/>
      <c r="X45" s="19"/>
      <c r="Y45" s="19"/>
      <c r="Z45" s="19"/>
      <c r="AA45" s="19"/>
      <c r="AB45" s="19"/>
      <c r="AC45" s="19"/>
      <c r="AD45" s="19"/>
      <c r="AE45" s="19"/>
      <c r="AF45" s="19"/>
      <c r="AG45" s="19" t="s">
        <v>140</v>
      </c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9"/>
      <c r="AS45" s="19"/>
      <c r="AT45" s="19"/>
      <c r="AU45" s="19"/>
      <c r="AV45" s="19"/>
      <c r="AW45" s="19"/>
      <c r="AX45" s="19"/>
      <c r="AY45" s="19"/>
      <c r="AZ45" s="19"/>
      <c r="BA45" s="19"/>
      <c r="BB45" s="19"/>
      <c r="BC45" s="19"/>
      <c r="BD45" s="19"/>
      <c r="BE45" s="19"/>
      <c r="BF45" s="19"/>
      <c r="BG45" s="19"/>
      <c r="BH45" s="19"/>
    </row>
    <row r="46" spans="1:60" x14ac:dyDescent="0.2">
      <c r="A46" s="24" t="s">
        <v>56</v>
      </c>
      <c r="B46" s="25" t="s">
        <v>21</v>
      </c>
      <c r="C46" s="42" t="s">
        <v>22</v>
      </c>
      <c r="D46" s="26"/>
      <c r="E46" s="27"/>
      <c r="F46" s="28"/>
      <c r="G46" s="29">
        <f>SUMIF(AG47:AG49,"&lt;&gt;NOR",G47:G49)</f>
        <v>0</v>
      </c>
      <c r="H46" s="23"/>
      <c r="I46" s="23">
        <f>SUM(I47:I49)</f>
        <v>0</v>
      </c>
      <c r="J46" s="23"/>
      <c r="K46" s="23">
        <f>SUM(K47:K49)</f>
        <v>4500</v>
      </c>
      <c r="L46" s="23"/>
      <c r="M46" s="23">
        <f>SUM(M47:M49)</f>
        <v>0</v>
      </c>
      <c r="N46" s="23"/>
      <c r="O46" s="23">
        <f>SUM(O47:O49)</f>
        <v>0</v>
      </c>
      <c r="P46" s="23"/>
      <c r="Q46" s="23">
        <f>SUM(Q47:Q49)</f>
        <v>0</v>
      </c>
      <c r="R46" s="23"/>
      <c r="S46" s="23"/>
      <c r="T46" s="23"/>
      <c r="U46" s="23"/>
      <c r="V46" s="23">
        <f>SUM(V47:V49)</f>
        <v>6</v>
      </c>
      <c r="W46" s="23"/>
      <c r="AG46" t="s">
        <v>57</v>
      </c>
    </row>
    <row r="47" spans="1:60" outlineLevel="1" x14ac:dyDescent="0.2">
      <c r="A47" s="36">
        <v>36</v>
      </c>
      <c r="B47" s="37" t="s">
        <v>141</v>
      </c>
      <c r="C47" s="43" t="s">
        <v>142</v>
      </c>
      <c r="D47" s="38" t="s">
        <v>148</v>
      </c>
      <c r="E47" s="39">
        <v>3</v>
      </c>
      <c r="F47" s="40"/>
      <c r="G47" s="41">
        <v>0</v>
      </c>
      <c r="H47" s="22">
        <v>0</v>
      </c>
      <c r="I47" s="22">
        <f>ROUND(E47*H47,2)</f>
        <v>0</v>
      </c>
      <c r="J47" s="22">
        <v>300</v>
      </c>
      <c r="K47" s="22">
        <f>ROUND(E47*J47,2)</f>
        <v>900</v>
      </c>
      <c r="L47" s="22">
        <v>21</v>
      </c>
      <c r="M47" s="22">
        <f>G47*(1+L47/100)</f>
        <v>0</v>
      </c>
      <c r="N47" s="22">
        <v>0</v>
      </c>
      <c r="O47" s="22">
        <f>ROUND(E47*N47,2)</f>
        <v>0</v>
      </c>
      <c r="P47" s="22">
        <v>0</v>
      </c>
      <c r="Q47" s="22">
        <f>ROUND(E47*P47,2)</f>
        <v>0</v>
      </c>
      <c r="R47" s="22"/>
      <c r="S47" s="22" t="s">
        <v>61</v>
      </c>
      <c r="T47" s="22" t="s">
        <v>62</v>
      </c>
      <c r="U47" s="22">
        <v>0</v>
      </c>
      <c r="V47" s="22">
        <f>ROUND(E47*U47,2)</f>
        <v>0</v>
      </c>
      <c r="W47" s="22"/>
      <c r="X47" s="19"/>
      <c r="Y47" s="19"/>
      <c r="Z47" s="19"/>
      <c r="AA47" s="19"/>
      <c r="AB47" s="19"/>
      <c r="AC47" s="19"/>
      <c r="AD47" s="19"/>
      <c r="AE47" s="19"/>
      <c r="AF47" s="19"/>
      <c r="AG47" s="19" t="s">
        <v>143</v>
      </c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9"/>
      <c r="AS47" s="19"/>
      <c r="AT47" s="19"/>
      <c r="AU47" s="19"/>
      <c r="AV47" s="19"/>
      <c r="AW47" s="19"/>
      <c r="AX47" s="19"/>
      <c r="AY47" s="19"/>
      <c r="AZ47" s="19"/>
      <c r="BA47" s="19"/>
      <c r="BB47" s="19"/>
      <c r="BC47" s="19"/>
      <c r="BD47" s="19"/>
      <c r="BE47" s="19"/>
      <c r="BF47" s="19"/>
      <c r="BG47" s="19"/>
      <c r="BH47" s="19"/>
    </row>
    <row r="48" spans="1:60" outlineLevel="1" x14ac:dyDescent="0.2">
      <c r="A48" s="36">
        <v>37</v>
      </c>
      <c r="B48" s="37" t="s">
        <v>144</v>
      </c>
      <c r="C48" s="43" t="s">
        <v>145</v>
      </c>
      <c r="D48" s="38" t="s">
        <v>148</v>
      </c>
      <c r="E48" s="39">
        <v>4</v>
      </c>
      <c r="F48" s="40"/>
      <c r="G48" s="41">
        <v>0</v>
      </c>
      <c r="H48" s="22">
        <v>0</v>
      </c>
      <c r="I48" s="22">
        <f>ROUND(E48*H48,2)</f>
        <v>0</v>
      </c>
      <c r="J48" s="22">
        <v>600</v>
      </c>
      <c r="K48" s="22">
        <f>ROUND(E48*J48,2)</f>
        <v>2400</v>
      </c>
      <c r="L48" s="22">
        <v>21</v>
      </c>
      <c r="M48" s="22">
        <f>G48*(1+L48/100)</f>
        <v>0</v>
      </c>
      <c r="N48" s="22">
        <v>0</v>
      </c>
      <c r="O48" s="22">
        <f>ROUND(E48*N48,2)</f>
        <v>0</v>
      </c>
      <c r="P48" s="22">
        <v>0</v>
      </c>
      <c r="Q48" s="22">
        <f>ROUND(E48*P48,2)</f>
        <v>0</v>
      </c>
      <c r="R48" s="22"/>
      <c r="S48" s="22" t="s">
        <v>61</v>
      </c>
      <c r="T48" s="22" t="s">
        <v>62</v>
      </c>
      <c r="U48" s="22">
        <v>1</v>
      </c>
      <c r="V48" s="22">
        <f>ROUND(E48*U48,2)</f>
        <v>4</v>
      </c>
      <c r="W48" s="22"/>
      <c r="X48" s="19"/>
      <c r="Y48" s="19"/>
      <c r="Z48" s="19"/>
      <c r="AA48" s="19"/>
      <c r="AB48" s="19"/>
      <c r="AC48" s="19"/>
      <c r="AD48" s="19"/>
      <c r="AE48" s="19"/>
      <c r="AF48" s="19"/>
      <c r="AG48" s="19" t="s">
        <v>143</v>
      </c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9"/>
      <c r="AS48" s="19"/>
      <c r="AT48" s="19"/>
      <c r="AU48" s="19"/>
      <c r="AV48" s="19"/>
      <c r="AW48" s="19"/>
      <c r="AX48" s="19"/>
      <c r="AY48" s="19"/>
      <c r="AZ48" s="19"/>
      <c r="BA48" s="19"/>
      <c r="BB48" s="19"/>
      <c r="BC48" s="19"/>
      <c r="BD48" s="19"/>
      <c r="BE48" s="19"/>
      <c r="BF48" s="19"/>
      <c r="BG48" s="19"/>
      <c r="BH48" s="19"/>
    </row>
    <row r="49" spans="1:60" outlineLevel="1" x14ac:dyDescent="0.2">
      <c r="A49" s="36">
        <v>38</v>
      </c>
      <c r="B49" s="37" t="s">
        <v>146</v>
      </c>
      <c r="C49" s="43" t="s">
        <v>147</v>
      </c>
      <c r="D49" s="38" t="s">
        <v>148</v>
      </c>
      <c r="E49" s="39">
        <v>2</v>
      </c>
      <c r="F49" s="40"/>
      <c r="G49" s="41">
        <v>0</v>
      </c>
      <c r="H49" s="22">
        <v>0</v>
      </c>
      <c r="I49" s="22">
        <f>ROUND(E49*H49,2)</f>
        <v>0</v>
      </c>
      <c r="J49" s="22">
        <v>600</v>
      </c>
      <c r="K49" s="22">
        <f>ROUND(E49*J49,2)</f>
        <v>1200</v>
      </c>
      <c r="L49" s="22">
        <v>21</v>
      </c>
      <c r="M49" s="22">
        <f>G49*(1+L49/100)</f>
        <v>0</v>
      </c>
      <c r="N49" s="22">
        <v>0</v>
      </c>
      <c r="O49" s="22">
        <f>ROUND(E49*N49,2)</f>
        <v>0</v>
      </c>
      <c r="P49" s="22">
        <v>0</v>
      </c>
      <c r="Q49" s="22">
        <f>ROUND(E49*P49,2)</f>
        <v>0</v>
      </c>
      <c r="R49" s="22"/>
      <c r="S49" s="22" t="s">
        <v>61</v>
      </c>
      <c r="T49" s="22" t="s">
        <v>62</v>
      </c>
      <c r="U49" s="22">
        <v>1</v>
      </c>
      <c r="V49" s="22">
        <f>ROUND(E49*U49,2)</f>
        <v>2</v>
      </c>
      <c r="W49" s="22"/>
      <c r="X49" s="19"/>
      <c r="Y49" s="19"/>
      <c r="Z49" s="19"/>
      <c r="AA49" s="19"/>
      <c r="AB49" s="19"/>
      <c r="AC49" s="19"/>
      <c r="AD49" s="19"/>
      <c r="AE49" s="19"/>
      <c r="AF49" s="19"/>
      <c r="AG49" s="19" t="s">
        <v>104</v>
      </c>
      <c r="AH49" s="19"/>
      <c r="AI49" s="19"/>
      <c r="AJ49" s="19"/>
      <c r="AK49" s="19"/>
      <c r="AL49" s="19"/>
      <c r="AM49" s="19"/>
      <c r="AN49" s="19"/>
      <c r="AO49" s="19"/>
      <c r="AP49" s="19"/>
      <c r="AQ49" s="19"/>
      <c r="AR49" s="19"/>
      <c r="AS49" s="19"/>
      <c r="AT49" s="19"/>
      <c r="AU49" s="19"/>
      <c r="AV49" s="19"/>
      <c r="AW49" s="19"/>
      <c r="AX49" s="19"/>
      <c r="AY49" s="19"/>
      <c r="AZ49" s="19"/>
      <c r="BA49" s="19"/>
      <c r="BB49" s="19"/>
      <c r="BC49" s="19"/>
      <c r="BD49" s="19"/>
      <c r="BE49" s="19"/>
      <c r="BF49" s="19"/>
      <c r="BG49" s="19"/>
      <c r="BH49" s="19"/>
    </row>
    <row r="50" spans="1:60" x14ac:dyDescent="0.2">
      <c r="A50" s="24" t="s">
        <v>56</v>
      </c>
      <c r="B50" s="25" t="s">
        <v>23</v>
      </c>
      <c r="C50" s="42" t="s">
        <v>24</v>
      </c>
      <c r="D50" s="26"/>
      <c r="E50" s="27"/>
      <c r="F50" s="28"/>
      <c r="G50" s="29">
        <f>SUMIF(AG51:AG51,"&lt;&gt;NOR",G51:G51)</f>
        <v>0</v>
      </c>
      <c r="H50" s="23"/>
      <c r="I50" s="23">
        <f>SUM(I51:I51)</f>
        <v>0</v>
      </c>
      <c r="J50" s="23"/>
      <c r="K50" s="23">
        <f>SUM(K51:K51)</f>
        <v>3900</v>
      </c>
      <c r="L50" s="23"/>
      <c r="M50" s="23">
        <f>SUM(M51:M51)</f>
        <v>0</v>
      </c>
      <c r="N50" s="23"/>
      <c r="O50" s="23">
        <f>SUM(O51:O51)</f>
        <v>0</v>
      </c>
      <c r="P50" s="23"/>
      <c r="Q50" s="23">
        <f>SUM(Q51:Q51)</f>
        <v>0</v>
      </c>
      <c r="R50" s="23"/>
      <c r="S50" s="23"/>
      <c r="T50" s="23"/>
      <c r="U50" s="23"/>
      <c r="V50" s="23">
        <f>SUM(V51:V51)</f>
        <v>0</v>
      </c>
      <c r="W50" s="23"/>
      <c r="AG50" t="s">
        <v>57</v>
      </c>
    </row>
    <row r="51" spans="1:60" outlineLevel="1" x14ac:dyDescent="0.2">
      <c r="A51" s="36">
        <v>39</v>
      </c>
      <c r="B51" s="37" t="s">
        <v>149</v>
      </c>
      <c r="C51" s="43" t="s">
        <v>150</v>
      </c>
      <c r="D51" s="38" t="s">
        <v>148</v>
      </c>
      <c r="E51" s="39">
        <v>6</v>
      </c>
      <c r="F51" s="40"/>
      <c r="G51" s="41">
        <v>0</v>
      </c>
      <c r="H51" s="22">
        <v>0</v>
      </c>
      <c r="I51" s="22">
        <f>ROUND(E51*H51,2)</f>
        <v>0</v>
      </c>
      <c r="J51" s="22">
        <v>650</v>
      </c>
      <c r="K51" s="22">
        <f>ROUND(E51*J51,2)</f>
        <v>3900</v>
      </c>
      <c r="L51" s="22">
        <v>21</v>
      </c>
      <c r="M51" s="22">
        <f>G51*(1+L51/100)</f>
        <v>0</v>
      </c>
      <c r="N51" s="22">
        <v>0</v>
      </c>
      <c r="O51" s="22">
        <f>ROUND(E51*N51,2)</f>
        <v>0</v>
      </c>
      <c r="P51" s="22">
        <v>0</v>
      </c>
      <c r="Q51" s="22">
        <f>ROUND(E51*P51,2)</f>
        <v>0</v>
      </c>
      <c r="R51" s="22"/>
      <c r="S51" s="22" t="s">
        <v>61</v>
      </c>
      <c r="T51" s="22" t="s">
        <v>62</v>
      </c>
      <c r="U51" s="22">
        <v>0</v>
      </c>
      <c r="V51" s="22">
        <f>ROUND(E51*U51,2)</f>
        <v>0</v>
      </c>
      <c r="W51" s="22"/>
      <c r="X51" s="19"/>
      <c r="Y51" s="19"/>
      <c r="Z51" s="19"/>
      <c r="AA51" s="19"/>
      <c r="AB51" s="19"/>
      <c r="AC51" s="19"/>
      <c r="AD51" s="19"/>
      <c r="AE51" s="19"/>
      <c r="AF51" s="19"/>
      <c r="AG51" s="19" t="s">
        <v>143</v>
      </c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9"/>
      <c r="AS51" s="19"/>
      <c r="AT51" s="19"/>
      <c r="AU51" s="19"/>
      <c r="AV51" s="19"/>
      <c r="AW51" s="19"/>
      <c r="AX51" s="19"/>
      <c r="AY51" s="19"/>
      <c r="AZ51" s="19"/>
      <c r="BA51" s="19"/>
      <c r="BB51" s="19"/>
      <c r="BC51" s="19"/>
      <c r="BD51" s="19"/>
      <c r="BE51" s="19"/>
      <c r="BF51" s="19"/>
      <c r="BG51" s="19"/>
      <c r="BH51" s="19"/>
    </row>
    <row r="52" spans="1:60" x14ac:dyDescent="0.2">
      <c r="A52" s="24" t="s">
        <v>56</v>
      </c>
      <c r="B52" s="25" t="s">
        <v>25</v>
      </c>
      <c r="C52" s="42" t="s">
        <v>26</v>
      </c>
      <c r="D52" s="26"/>
      <c r="E52" s="27"/>
      <c r="F52" s="28"/>
      <c r="G52" s="29">
        <f>SUMIF(AG53:AG55,"&lt;&gt;NOR",G53:G55)</f>
        <v>0</v>
      </c>
      <c r="H52" s="23"/>
      <c r="I52" s="23">
        <f>SUM(I53:I55)</f>
        <v>0</v>
      </c>
      <c r="J52" s="23"/>
      <c r="K52" s="23">
        <f>SUM(K53:K55)</f>
        <v>4600</v>
      </c>
      <c r="L52" s="23"/>
      <c r="M52" s="23">
        <f>SUM(M53:M55)</f>
        <v>0</v>
      </c>
      <c r="N52" s="23"/>
      <c r="O52" s="23">
        <f>SUM(O53:O55)</f>
        <v>0</v>
      </c>
      <c r="P52" s="23"/>
      <c r="Q52" s="23">
        <f>SUM(Q53:Q55)</f>
        <v>0</v>
      </c>
      <c r="R52" s="23"/>
      <c r="S52" s="23"/>
      <c r="T52" s="23"/>
      <c r="U52" s="23"/>
      <c r="V52" s="23">
        <f>SUM(V53:V55)</f>
        <v>6</v>
      </c>
      <c r="W52" s="23"/>
      <c r="AG52" t="s">
        <v>57</v>
      </c>
    </row>
    <row r="53" spans="1:60" ht="22.5" outlineLevel="1" x14ac:dyDescent="0.2">
      <c r="A53" s="36">
        <v>40</v>
      </c>
      <c r="B53" s="37" t="s">
        <v>151</v>
      </c>
      <c r="C53" s="43" t="s">
        <v>152</v>
      </c>
      <c r="D53" s="38" t="s">
        <v>148</v>
      </c>
      <c r="E53" s="39">
        <v>4</v>
      </c>
      <c r="F53" s="40"/>
      <c r="G53" s="41">
        <v>0</v>
      </c>
      <c r="H53" s="22">
        <v>0</v>
      </c>
      <c r="I53" s="22">
        <f>ROUND(E53*H53,2)</f>
        <v>0</v>
      </c>
      <c r="J53" s="22">
        <v>600</v>
      </c>
      <c r="K53" s="22">
        <f>ROUND(E53*J53,2)</f>
        <v>2400</v>
      </c>
      <c r="L53" s="22">
        <v>21</v>
      </c>
      <c r="M53" s="22">
        <f>G53*(1+L53/100)</f>
        <v>0</v>
      </c>
      <c r="N53" s="22">
        <v>0</v>
      </c>
      <c r="O53" s="22">
        <f>ROUND(E53*N53,2)</f>
        <v>0</v>
      </c>
      <c r="P53" s="22">
        <v>0</v>
      </c>
      <c r="Q53" s="22">
        <f>ROUND(E53*P53,2)</f>
        <v>0</v>
      </c>
      <c r="R53" s="22"/>
      <c r="S53" s="22" t="s">
        <v>61</v>
      </c>
      <c r="T53" s="22" t="s">
        <v>62</v>
      </c>
      <c r="U53" s="22">
        <v>0</v>
      </c>
      <c r="V53" s="22">
        <f>ROUND(E53*U53,2)</f>
        <v>0</v>
      </c>
      <c r="W53" s="22"/>
      <c r="X53" s="19"/>
      <c r="Y53" s="19"/>
      <c r="Z53" s="19"/>
      <c r="AA53" s="19"/>
      <c r="AB53" s="19"/>
      <c r="AC53" s="19"/>
      <c r="AD53" s="19"/>
      <c r="AE53" s="19"/>
      <c r="AF53" s="19"/>
      <c r="AG53" s="19" t="s">
        <v>104</v>
      </c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9"/>
      <c r="AS53" s="19"/>
      <c r="AT53" s="19"/>
      <c r="AU53" s="19"/>
      <c r="AV53" s="19"/>
      <c r="AW53" s="19"/>
      <c r="AX53" s="19"/>
      <c r="AY53" s="19"/>
      <c r="AZ53" s="19"/>
      <c r="BA53" s="19"/>
      <c r="BB53" s="19"/>
      <c r="BC53" s="19"/>
      <c r="BD53" s="19"/>
      <c r="BE53" s="19"/>
      <c r="BF53" s="19"/>
      <c r="BG53" s="19"/>
      <c r="BH53" s="19"/>
    </row>
    <row r="54" spans="1:60" ht="22.5" outlineLevel="1" x14ac:dyDescent="0.2">
      <c r="A54" s="36">
        <v>41</v>
      </c>
      <c r="B54" s="37" t="s">
        <v>153</v>
      </c>
      <c r="C54" s="43" t="s">
        <v>154</v>
      </c>
      <c r="D54" s="38" t="s">
        <v>148</v>
      </c>
      <c r="E54" s="39">
        <v>4</v>
      </c>
      <c r="F54" s="40"/>
      <c r="G54" s="41">
        <v>0</v>
      </c>
      <c r="H54" s="22">
        <v>0</v>
      </c>
      <c r="I54" s="22">
        <f>ROUND(E54*H54,2)</f>
        <v>0</v>
      </c>
      <c r="J54" s="22">
        <v>300</v>
      </c>
      <c r="K54" s="22">
        <f>ROUND(E54*J54,2)</f>
        <v>1200</v>
      </c>
      <c r="L54" s="22">
        <v>21</v>
      </c>
      <c r="M54" s="22">
        <f>G54*(1+L54/100)</f>
        <v>0</v>
      </c>
      <c r="N54" s="22">
        <v>0</v>
      </c>
      <c r="O54" s="22">
        <f>ROUND(E54*N54,2)</f>
        <v>0</v>
      </c>
      <c r="P54" s="22">
        <v>0</v>
      </c>
      <c r="Q54" s="22">
        <f>ROUND(E54*P54,2)</f>
        <v>0</v>
      </c>
      <c r="R54" s="22" t="s">
        <v>155</v>
      </c>
      <c r="S54" s="22" t="s">
        <v>73</v>
      </c>
      <c r="T54" s="22" t="s">
        <v>62</v>
      </c>
      <c r="U54" s="22">
        <v>1</v>
      </c>
      <c r="V54" s="22">
        <f>ROUND(E54*U54,2)</f>
        <v>4</v>
      </c>
      <c r="W54" s="22"/>
      <c r="X54" s="19"/>
      <c r="Y54" s="19"/>
      <c r="Z54" s="19"/>
      <c r="AA54" s="19"/>
      <c r="AB54" s="19"/>
      <c r="AC54" s="19"/>
      <c r="AD54" s="19"/>
      <c r="AE54" s="19"/>
      <c r="AF54" s="19"/>
      <c r="AG54" s="19" t="s">
        <v>143</v>
      </c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9"/>
      <c r="AS54" s="19"/>
      <c r="AT54" s="19"/>
      <c r="AU54" s="19"/>
      <c r="AV54" s="19"/>
      <c r="AW54" s="19"/>
      <c r="AX54" s="19"/>
      <c r="AY54" s="19"/>
      <c r="AZ54" s="19"/>
      <c r="BA54" s="19"/>
      <c r="BB54" s="19"/>
      <c r="BC54" s="19"/>
      <c r="BD54" s="19"/>
      <c r="BE54" s="19"/>
      <c r="BF54" s="19"/>
      <c r="BG54" s="19"/>
      <c r="BH54" s="19"/>
    </row>
    <row r="55" spans="1:60" outlineLevel="1" x14ac:dyDescent="0.2">
      <c r="A55" s="36">
        <v>42</v>
      </c>
      <c r="B55" s="37" t="s">
        <v>156</v>
      </c>
      <c r="C55" s="43" t="s">
        <v>157</v>
      </c>
      <c r="D55" s="38" t="s">
        <v>148</v>
      </c>
      <c r="E55" s="39">
        <v>2</v>
      </c>
      <c r="F55" s="40"/>
      <c r="G55" s="41">
        <v>0</v>
      </c>
      <c r="H55" s="22">
        <v>0</v>
      </c>
      <c r="I55" s="22">
        <f>ROUND(E55*H55,2)</f>
        <v>0</v>
      </c>
      <c r="J55" s="22">
        <v>500</v>
      </c>
      <c r="K55" s="22">
        <f>ROUND(E55*J55,2)</f>
        <v>1000</v>
      </c>
      <c r="L55" s="22">
        <v>21</v>
      </c>
      <c r="M55" s="22">
        <f>G55*(1+L55/100)</f>
        <v>0</v>
      </c>
      <c r="N55" s="22">
        <v>0</v>
      </c>
      <c r="O55" s="22">
        <f>ROUND(E55*N55,2)</f>
        <v>0</v>
      </c>
      <c r="P55" s="22">
        <v>0</v>
      </c>
      <c r="Q55" s="22">
        <f>ROUND(E55*P55,2)</f>
        <v>0</v>
      </c>
      <c r="R55" s="22" t="s">
        <v>155</v>
      </c>
      <c r="S55" s="22" t="s">
        <v>73</v>
      </c>
      <c r="T55" s="22" t="s">
        <v>62</v>
      </c>
      <c r="U55" s="22">
        <v>1</v>
      </c>
      <c r="V55" s="22">
        <f>ROUND(E55*U55,2)</f>
        <v>2</v>
      </c>
      <c r="W55" s="22"/>
      <c r="X55" s="19"/>
      <c r="Y55" s="19"/>
      <c r="Z55" s="19"/>
      <c r="AA55" s="19"/>
      <c r="AB55" s="19"/>
      <c r="AC55" s="19"/>
      <c r="AD55" s="19"/>
      <c r="AE55" s="19"/>
      <c r="AF55" s="19"/>
      <c r="AG55" s="19" t="s">
        <v>143</v>
      </c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9"/>
      <c r="AS55" s="19"/>
      <c r="AT55" s="19"/>
      <c r="AU55" s="19"/>
      <c r="AV55" s="19"/>
      <c r="AW55" s="19"/>
      <c r="AX55" s="19"/>
      <c r="AY55" s="19"/>
      <c r="AZ55" s="19"/>
      <c r="BA55" s="19"/>
      <c r="BB55" s="19"/>
      <c r="BC55" s="19"/>
      <c r="BD55" s="19"/>
      <c r="BE55" s="19"/>
      <c r="BF55" s="19"/>
      <c r="BG55" s="19"/>
      <c r="BH55" s="19"/>
    </row>
    <row r="56" spans="1:60" x14ac:dyDescent="0.2">
      <c r="A56" s="24" t="s">
        <v>56</v>
      </c>
      <c r="B56" s="25" t="s">
        <v>27</v>
      </c>
      <c r="C56" s="42" t="s">
        <v>28</v>
      </c>
      <c r="D56" s="26"/>
      <c r="E56" s="27"/>
      <c r="F56" s="28"/>
      <c r="G56" s="29">
        <f>SUMIF(AG57:AG59,"&lt;&gt;NOR",G57:G59)</f>
        <v>0</v>
      </c>
      <c r="H56" s="23"/>
      <c r="I56" s="23">
        <f>SUM(I57:I59)</f>
        <v>0</v>
      </c>
      <c r="J56" s="23"/>
      <c r="K56" s="23">
        <f>SUM(K57:K59)</f>
        <v>9150</v>
      </c>
      <c r="L56" s="23"/>
      <c r="M56" s="23">
        <f>SUM(M57:M59)</f>
        <v>0</v>
      </c>
      <c r="N56" s="23"/>
      <c r="O56" s="23">
        <f>SUM(O57:O59)</f>
        <v>0</v>
      </c>
      <c r="P56" s="23"/>
      <c r="Q56" s="23">
        <f>SUM(Q57:Q59)</f>
        <v>0</v>
      </c>
      <c r="R56" s="23"/>
      <c r="S56" s="23"/>
      <c r="T56" s="23"/>
      <c r="U56" s="23"/>
      <c r="V56" s="23">
        <f>SUM(V57:V59)</f>
        <v>0</v>
      </c>
      <c r="W56" s="23"/>
      <c r="AG56" t="s">
        <v>57</v>
      </c>
    </row>
    <row r="57" spans="1:60" outlineLevel="1" x14ac:dyDescent="0.2">
      <c r="A57" s="36">
        <v>43</v>
      </c>
      <c r="B57" s="37" t="s">
        <v>158</v>
      </c>
      <c r="C57" s="43" t="s">
        <v>159</v>
      </c>
      <c r="D57" s="38" t="s">
        <v>148</v>
      </c>
      <c r="E57" s="39">
        <v>2</v>
      </c>
      <c r="F57" s="40"/>
      <c r="G57" s="41">
        <v>0</v>
      </c>
      <c r="H57" s="22">
        <v>0</v>
      </c>
      <c r="I57" s="22">
        <f>ROUND(E57*H57,2)</f>
        <v>0</v>
      </c>
      <c r="J57" s="22">
        <v>650</v>
      </c>
      <c r="K57" s="22">
        <f>ROUND(E57*J57,2)</f>
        <v>1300</v>
      </c>
      <c r="L57" s="22">
        <v>21</v>
      </c>
      <c r="M57" s="22">
        <f>G57*(1+L57/100)</f>
        <v>0</v>
      </c>
      <c r="N57" s="22">
        <v>0</v>
      </c>
      <c r="O57" s="22">
        <f>ROUND(E57*N57,2)</f>
        <v>0</v>
      </c>
      <c r="P57" s="22">
        <v>0</v>
      </c>
      <c r="Q57" s="22">
        <f>ROUND(E57*P57,2)</f>
        <v>0</v>
      </c>
      <c r="R57" s="22"/>
      <c r="S57" s="22" t="s">
        <v>61</v>
      </c>
      <c r="T57" s="22" t="s">
        <v>62</v>
      </c>
      <c r="U57" s="22">
        <v>0</v>
      </c>
      <c r="V57" s="22">
        <f>ROUND(E57*U57,2)</f>
        <v>0</v>
      </c>
      <c r="W57" s="22"/>
      <c r="X57" s="19"/>
      <c r="Y57" s="19"/>
      <c r="Z57" s="19"/>
      <c r="AA57" s="19"/>
      <c r="AB57" s="19"/>
      <c r="AC57" s="19"/>
      <c r="AD57" s="19"/>
      <c r="AE57" s="19"/>
      <c r="AF57" s="19"/>
      <c r="AG57" s="19" t="s">
        <v>143</v>
      </c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9"/>
      <c r="AS57" s="19"/>
      <c r="AT57" s="19"/>
      <c r="AU57" s="19"/>
      <c r="AV57" s="19"/>
      <c r="AW57" s="19"/>
      <c r="AX57" s="19"/>
      <c r="AY57" s="19"/>
      <c r="AZ57" s="19"/>
      <c r="BA57" s="19"/>
      <c r="BB57" s="19"/>
      <c r="BC57" s="19"/>
      <c r="BD57" s="19"/>
      <c r="BE57" s="19"/>
      <c r="BF57" s="19"/>
      <c r="BG57" s="19"/>
      <c r="BH57" s="19"/>
    </row>
    <row r="58" spans="1:60" outlineLevel="1" x14ac:dyDescent="0.2">
      <c r="A58" s="36">
        <v>44</v>
      </c>
      <c r="B58" s="37" t="s">
        <v>160</v>
      </c>
      <c r="C58" s="43" t="s">
        <v>161</v>
      </c>
      <c r="D58" s="38" t="s">
        <v>60</v>
      </c>
      <c r="E58" s="39">
        <v>1</v>
      </c>
      <c r="F58" s="40"/>
      <c r="G58" s="41">
        <v>0</v>
      </c>
      <c r="H58" s="22">
        <v>0</v>
      </c>
      <c r="I58" s="22">
        <f>ROUND(E58*H58,2)</f>
        <v>0</v>
      </c>
      <c r="J58" s="22">
        <v>2000</v>
      </c>
      <c r="K58" s="22">
        <f>ROUND(E58*J58,2)</f>
        <v>2000</v>
      </c>
      <c r="L58" s="22">
        <v>21</v>
      </c>
      <c r="M58" s="22">
        <f>G58*(1+L58/100)</f>
        <v>0</v>
      </c>
      <c r="N58" s="22">
        <v>0</v>
      </c>
      <c r="O58" s="22">
        <f>ROUND(E58*N58,2)</f>
        <v>0</v>
      </c>
      <c r="P58" s="22">
        <v>0</v>
      </c>
      <c r="Q58" s="22">
        <f>ROUND(E58*P58,2)</f>
        <v>0</v>
      </c>
      <c r="R58" s="22"/>
      <c r="S58" s="22" t="s">
        <v>61</v>
      </c>
      <c r="T58" s="22" t="s">
        <v>62</v>
      </c>
      <c r="U58" s="22">
        <v>0</v>
      </c>
      <c r="V58" s="22">
        <f>ROUND(E58*U58,2)</f>
        <v>0</v>
      </c>
      <c r="W58" s="22"/>
      <c r="X58" s="19"/>
      <c r="Y58" s="19"/>
      <c r="Z58" s="19"/>
      <c r="AA58" s="19"/>
      <c r="AB58" s="19"/>
      <c r="AC58" s="19"/>
      <c r="AD58" s="19"/>
      <c r="AE58" s="19"/>
      <c r="AF58" s="19"/>
      <c r="AG58" s="19" t="s">
        <v>104</v>
      </c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9"/>
      <c r="AS58" s="19"/>
      <c r="AT58" s="19"/>
      <c r="AU58" s="19"/>
      <c r="AV58" s="19"/>
      <c r="AW58" s="19"/>
      <c r="AX58" s="19"/>
      <c r="AY58" s="19"/>
      <c r="AZ58" s="19"/>
      <c r="BA58" s="19"/>
      <c r="BB58" s="19"/>
      <c r="BC58" s="19"/>
      <c r="BD58" s="19"/>
      <c r="BE58" s="19"/>
      <c r="BF58" s="19"/>
      <c r="BG58" s="19"/>
      <c r="BH58" s="19"/>
    </row>
    <row r="59" spans="1:60" outlineLevel="1" x14ac:dyDescent="0.2">
      <c r="A59" s="36">
        <v>45</v>
      </c>
      <c r="B59" s="37" t="s">
        <v>162</v>
      </c>
      <c r="C59" s="43" t="s">
        <v>163</v>
      </c>
      <c r="D59" s="38" t="s">
        <v>148</v>
      </c>
      <c r="E59" s="39">
        <v>9</v>
      </c>
      <c r="F59" s="40"/>
      <c r="G59" s="41">
        <v>0</v>
      </c>
      <c r="H59" s="22">
        <v>0</v>
      </c>
      <c r="I59" s="22">
        <f>ROUND(E59*H59,2)</f>
        <v>0</v>
      </c>
      <c r="J59" s="22">
        <v>650</v>
      </c>
      <c r="K59" s="22">
        <f>ROUND(E59*J59,2)</f>
        <v>5850</v>
      </c>
      <c r="L59" s="22">
        <v>21</v>
      </c>
      <c r="M59" s="22">
        <f>G59*(1+L59/100)</f>
        <v>0</v>
      </c>
      <c r="N59" s="22">
        <v>0</v>
      </c>
      <c r="O59" s="22">
        <f>ROUND(E59*N59,2)</f>
        <v>0</v>
      </c>
      <c r="P59" s="22">
        <v>0</v>
      </c>
      <c r="Q59" s="22">
        <f>ROUND(E59*P59,2)</f>
        <v>0</v>
      </c>
      <c r="R59" s="22"/>
      <c r="S59" s="22" t="s">
        <v>61</v>
      </c>
      <c r="T59" s="22" t="s">
        <v>62</v>
      </c>
      <c r="U59" s="22">
        <v>0</v>
      </c>
      <c r="V59" s="22">
        <f>ROUND(E59*U59,2)</f>
        <v>0</v>
      </c>
      <c r="W59" s="22"/>
      <c r="X59" s="19"/>
      <c r="Y59" s="19"/>
      <c r="Z59" s="19"/>
      <c r="AA59" s="19"/>
      <c r="AB59" s="19"/>
      <c r="AC59" s="19"/>
      <c r="AD59" s="19"/>
      <c r="AE59" s="19"/>
      <c r="AF59" s="19"/>
      <c r="AG59" s="19" t="s">
        <v>104</v>
      </c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9"/>
      <c r="AS59" s="19"/>
      <c r="AT59" s="19"/>
      <c r="AU59" s="19"/>
      <c r="AV59" s="19"/>
      <c r="AW59" s="19"/>
      <c r="AX59" s="19"/>
      <c r="AY59" s="19"/>
      <c r="AZ59" s="19"/>
      <c r="BA59" s="19"/>
      <c r="BB59" s="19"/>
      <c r="BC59" s="19"/>
      <c r="BD59" s="19"/>
      <c r="BE59" s="19"/>
      <c r="BF59" s="19"/>
      <c r="BG59" s="19"/>
      <c r="BH59" s="19"/>
    </row>
    <row r="60" spans="1:60" x14ac:dyDescent="0.2">
      <c r="A60" s="24" t="s">
        <v>56</v>
      </c>
      <c r="B60" s="25" t="s">
        <v>29</v>
      </c>
      <c r="C60" s="42" t="s">
        <v>30</v>
      </c>
      <c r="D60" s="26"/>
      <c r="E60" s="27"/>
      <c r="F60" s="28"/>
      <c r="G60" s="29">
        <f>SUMIF(AG61:AG63,"&lt;&gt;NOR",G61:G63)</f>
        <v>0</v>
      </c>
      <c r="H60" s="23"/>
      <c r="I60" s="23">
        <f>SUM(I61:I63)</f>
        <v>249.7</v>
      </c>
      <c r="J60" s="23"/>
      <c r="K60" s="23">
        <f>SUM(K61:K63)</f>
        <v>5010.3</v>
      </c>
      <c r="L60" s="23"/>
      <c r="M60" s="23">
        <f>SUM(M61:M63)</f>
        <v>0</v>
      </c>
      <c r="N60" s="23"/>
      <c r="O60" s="23">
        <f>SUM(O61:O63)</f>
        <v>0</v>
      </c>
      <c r="P60" s="23"/>
      <c r="Q60" s="23">
        <f>SUM(Q61:Q63)</f>
        <v>0.26</v>
      </c>
      <c r="R60" s="23"/>
      <c r="S60" s="23"/>
      <c r="T60" s="23"/>
      <c r="U60" s="23"/>
      <c r="V60" s="23">
        <f>SUM(V61:V63)</f>
        <v>15.620000000000001</v>
      </c>
      <c r="W60" s="23"/>
      <c r="AG60" t="s">
        <v>57</v>
      </c>
    </row>
    <row r="61" spans="1:60" outlineLevel="1" x14ac:dyDescent="0.2">
      <c r="A61" s="36">
        <v>46</v>
      </c>
      <c r="B61" s="37" t="s">
        <v>164</v>
      </c>
      <c r="C61" s="43" t="s">
        <v>165</v>
      </c>
      <c r="D61" s="38" t="s">
        <v>148</v>
      </c>
      <c r="E61" s="39">
        <v>8</v>
      </c>
      <c r="F61" s="40"/>
      <c r="G61" s="41">
        <v>0</v>
      </c>
      <c r="H61" s="22">
        <v>0</v>
      </c>
      <c r="I61" s="22">
        <f>ROUND(E61*H61,2)</f>
        <v>0</v>
      </c>
      <c r="J61" s="22">
        <v>300</v>
      </c>
      <c r="K61" s="22">
        <f>ROUND(E61*J61,2)</f>
        <v>2400</v>
      </c>
      <c r="L61" s="22">
        <v>21</v>
      </c>
      <c r="M61" s="22">
        <f>G61*(1+L61/100)</f>
        <v>0</v>
      </c>
      <c r="N61" s="22">
        <v>0</v>
      </c>
      <c r="O61" s="22">
        <f>ROUND(E61*N61,2)</f>
        <v>0</v>
      </c>
      <c r="P61" s="22">
        <v>0</v>
      </c>
      <c r="Q61" s="22">
        <f>ROUND(E61*P61,2)</f>
        <v>0</v>
      </c>
      <c r="R61" s="22"/>
      <c r="S61" s="22" t="s">
        <v>73</v>
      </c>
      <c r="T61" s="22" t="s">
        <v>62</v>
      </c>
      <c r="U61" s="22">
        <v>1</v>
      </c>
      <c r="V61" s="22">
        <f>ROUND(E61*U61,2)</f>
        <v>8</v>
      </c>
      <c r="W61" s="22"/>
      <c r="X61" s="19"/>
      <c r="Y61" s="19"/>
      <c r="Z61" s="19"/>
      <c r="AA61" s="19"/>
      <c r="AB61" s="19"/>
      <c r="AC61" s="19"/>
      <c r="AD61" s="19"/>
      <c r="AE61" s="19"/>
      <c r="AF61" s="19"/>
      <c r="AG61" s="19" t="s">
        <v>104</v>
      </c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9"/>
      <c r="AS61" s="19"/>
      <c r="AT61" s="19"/>
      <c r="AU61" s="19"/>
      <c r="AV61" s="19"/>
      <c r="AW61" s="19"/>
      <c r="AX61" s="19"/>
      <c r="AY61" s="19"/>
      <c r="AZ61" s="19"/>
      <c r="BA61" s="19"/>
      <c r="BB61" s="19"/>
      <c r="BC61" s="19"/>
      <c r="BD61" s="19"/>
      <c r="BE61" s="19"/>
      <c r="BF61" s="19"/>
      <c r="BG61" s="19"/>
      <c r="BH61" s="19"/>
    </row>
    <row r="62" spans="1:60" outlineLevel="1" x14ac:dyDescent="0.2">
      <c r="A62" s="36">
        <v>47</v>
      </c>
      <c r="B62" s="37" t="s">
        <v>166</v>
      </c>
      <c r="C62" s="43" t="s">
        <v>167</v>
      </c>
      <c r="D62" s="38" t="s">
        <v>168</v>
      </c>
      <c r="E62" s="39">
        <v>11</v>
      </c>
      <c r="F62" s="40"/>
      <c r="G62" s="41">
        <v>0</v>
      </c>
      <c r="H62" s="22">
        <v>11.35</v>
      </c>
      <c r="I62" s="22">
        <f>ROUND(E62*H62,2)</f>
        <v>124.85</v>
      </c>
      <c r="J62" s="22">
        <v>118.65</v>
      </c>
      <c r="K62" s="22">
        <f>ROUND(E62*J62,2)</f>
        <v>1305.1500000000001</v>
      </c>
      <c r="L62" s="22">
        <v>21</v>
      </c>
      <c r="M62" s="22">
        <f>G62*(1+L62/100)</f>
        <v>0</v>
      </c>
      <c r="N62" s="22">
        <v>3.3E-4</v>
      </c>
      <c r="O62" s="22">
        <f>ROUND(E62*N62,2)</f>
        <v>0</v>
      </c>
      <c r="P62" s="22">
        <v>1.183E-2</v>
      </c>
      <c r="Q62" s="22">
        <f>ROUND(E62*P62,2)</f>
        <v>0.13</v>
      </c>
      <c r="R62" s="22"/>
      <c r="S62" s="22" t="s">
        <v>73</v>
      </c>
      <c r="T62" s="22" t="s">
        <v>62</v>
      </c>
      <c r="U62" s="22">
        <v>0.34599999999999997</v>
      </c>
      <c r="V62" s="22">
        <f>ROUND(E62*U62,2)</f>
        <v>3.81</v>
      </c>
      <c r="W62" s="22"/>
      <c r="X62" s="19"/>
      <c r="Y62" s="19"/>
      <c r="Z62" s="19"/>
      <c r="AA62" s="19"/>
      <c r="AB62" s="19"/>
      <c r="AC62" s="19"/>
      <c r="AD62" s="19"/>
      <c r="AE62" s="19"/>
      <c r="AF62" s="19"/>
      <c r="AG62" s="19" t="s">
        <v>104</v>
      </c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9"/>
      <c r="AS62" s="19"/>
      <c r="AT62" s="19"/>
      <c r="AU62" s="19"/>
      <c r="AV62" s="19"/>
      <c r="AW62" s="19"/>
      <c r="AX62" s="19"/>
      <c r="AY62" s="19"/>
      <c r="AZ62" s="19"/>
      <c r="BA62" s="19"/>
      <c r="BB62" s="19"/>
      <c r="BC62" s="19"/>
      <c r="BD62" s="19"/>
      <c r="BE62" s="19"/>
      <c r="BF62" s="19"/>
      <c r="BG62" s="19"/>
      <c r="BH62" s="19"/>
    </row>
    <row r="63" spans="1:60" ht="22.5" outlineLevel="1" x14ac:dyDescent="0.2">
      <c r="A63" s="36">
        <v>48</v>
      </c>
      <c r="B63" s="37" t="s">
        <v>169</v>
      </c>
      <c r="C63" s="43" t="s">
        <v>170</v>
      </c>
      <c r="D63" s="38" t="s">
        <v>168</v>
      </c>
      <c r="E63" s="39">
        <v>11</v>
      </c>
      <c r="F63" s="40"/>
      <c r="G63" s="41">
        <v>0</v>
      </c>
      <c r="H63" s="22">
        <v>11.35</v>
      </c>
      <c r="I63" s="22">
        <f>ROUND(E63*H63,2)</f>
        <v>124.85</v>
      </c>
      <c r="J63" s="22">
        <v>118.65</v>
      </c>
      <c r="K63" s="22">
        <f>ROUND(E63*J63,2)</f>
        <v>1305.1500000000001</v>
      </c>
      <c r="L63" s="22">
        <v>21</v>
      </c>
      <c r="M63" s="22">
        <f>G63*(1+L63/100)</f>
        <v>0</v>
      </c>
      <c r="N63" s="22">
        <v>3.3E-4</v>
      </c>
      <c r="O63" s="22">
        <f>ROUND(E63*N63,2)</f>
        <v>0</v>
      </c>
      <c r="P63" s="22">
        <v>1.183E-2</v>
      </c>
      <c r="Q63" s="22">
        <f>ROUND(E63*P63,2)</f>
        <v>0.13</v>
      </c>
      <c r="R63" s="22"/>
      <c r="S63" s="22" t="s">
        <v>61</v>
      </c>
      <c r="T63" s="22" t="s">
        <v>62</v>
      </c>
      <c r="U63" s="22">
        <v>0.34599999999999997</v>
      </c>
      <c r="V63" s="22">
        <f>ROUND(E63*U63,2)</f>
        <v>3.81</v>
      </c>
      <c r="W63" s="22"/>
      <c r="X63" s="19"/>
      <c r="Y63" s="19"/>
      <c r="Z63" s="19"/>
      <c r="AA63" s="19"/>
      <c r="AB63" s="19"/>
      <c r="AC63" s="19"/>
      <c r="AD63" s="19"/>
      <c r="AE63" s="19"/>
      <c r="AF63" s="19"/>
      <c r="AG63" s="19" t="s">
        <v>104</v>
      </c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9"/>
      <c r="AS63" s="19"/>
      <c r="AT63" s="19"/>
      <c r="AU63" s="19"/>
      <c r="AV63" s="19"/>
      <c r="AW63" s="19"/>
      <c r="AX63" s="19"/>
      <c r="AY63" s="19"/>
      <c r="AZ63" s="19"/>
      <c r="BA63" s="19"/>
      <c r="BB63" s="19"/>
      <c r="BC63" s="19"/>
      <c r="BD63" s="19"/>
      <c r="BE63" s="19"/>
      <c r="BF63" s="19"/>
      <c r="BG63" s="19"/>
      <c r="BH63" s="19"/>
    </row>
    <row r="64" spans="1:60" x14ac:dyDescent="0.2">
      <c r="A64" s="24" t="s">
        <v>56</v>
      </c>
      <c r="B64" s="25" t="s">
        <v>31</v>
      </c>
      <c r="C64" s="42" t="s">
        <v>4</v>
      </c>
      <c r="D64" s="26"/>
      <c r="E64" s="27"/>
      <c r="F64" s="28"/>
      <c r="G64" s="29">
        <f>SUMIF(AG65:AG67,"&lt;&gt;NOR",G65:G67)</f>
        <v>0</v>
      </c>
      <c r="H64" s="23"/>
      <c r="I64" s="23">
        <f>SUM(I65:I67)</f>
        <v>0</v>
      </c>
      <c r="J64" s="23"/>
      <c r="K64" s="23">
        <f>SUM(K65:K67)</f>
        <v>6700</v>
      </c>
      <c r="L64" s="23"/>
      <c r="M64" s="23">
        <f>SUM(M65:M67)</f>
        <v>0</v>
      </c>
      <c r="N64" s="23"/>
      <c r="O64" s="23">
        <f>SUM(O65:O67)</f>
        <v>0</v>
      </c>
      <c r="P64" s="23"/>
      <c r="Q64" s="23">
        <f>SUM(Q65:Q67)</f>
        <v>0</v>
      </c>
      <c r="R64" s="23"/>
      <c r="S64" s="23"/>
      <c r="T64" s="23"/>
      <c r="U64" s="23"/>
      <c r="V64" s="23">
        <f>SUM(V65:V67)</f>
        <v>2</v>
      </c>
      <c r="W64" s="23"/>
      <c r="AG64" t="s">
        <v>57</v>
      </c>
    </row>
    <row r="65" spans="1:60" outlineLevel="1" x14ac:dyDescent="0.2">
      <c r="A65" s="36">
        <v>49</v>
      </c>
      <c r="B65" s="37" t="s">
        <v>171</v>
      </c>
      <c r="C65" s="43" t="s">
        <v>172</v>
      </c>
      <c r="D65" s="38" t="s">
        <v>60</v>
      </c>
      <c r="E65" s="39">
        <v>1</v>
      </c>
      <c r="F65" s="40"/>
      <c r="G65" s="41">
        <v>0</v>
      </c>
      <c r="H65" s="22">
        <v>0</v>
      </c>
      <c r="I65" s="22">
        <f>ROUND(E65*H65,2)</f>
        <v>0</v>
      </c>
      <c r="J65" s="22">
        <v>4000</v>
      </c>
      <c r="K65" s="22">
        <f>ROUND(E65*J65,2)</f>
        <v>4000</v>
      </c>
      <c r="L65" s="22">
        <v>21</v>
      </c>
      <c r="M65" s="22">
        <f>G65*(1+L65/100)</f>
        <v>0</v>
      </c>
      <c r="N65" s="22">
        <v>0</v>
      </c>
      <c r="O65" s="22">
        <f>ROUND(E65*N65,2)</f>
        <v>0</v>
      </c>
      <c r="P65" s="22">
        <v>0</v>
      </c>
      <c r="Q65" s="22">
        <f>ROUND(E65*P65,2)</f>
        <v>0</v>
      </c>
      <c r="R65" s="22"/>
      <c r="S65" s="22" t="s">
        <v>61</v>
      </c>
      <c r="T65" s="22" t="s">
        <v>62</v>
      </c>
      <c r="U65" s="22">
        <v>1</v>
      </c>
      <c r="V65" s="22">
        <f>ROUND(E65*U65,2)</f>
        <v>1</v>
      </c>
      <c r="W65" s="22"/>
      <c r="X65" s="19"/>
      <c r="Y65" s="19"/>
      <c r="Z65" s="19"/>
      <c r="AA65" s="19"/>
      <c r="AB65" s="19"/>
      <c r="AC65" s="19"/>
      <c r="AD65" s="19"/>
      <c r="AE65" s="19"/>
      <c r="AF65" s="19"/>
      <c r="AG65" s="19" t="s">
        <v>143</v>
      </c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9"/>
      <c r="AS65" s="19"/>
      <c r="AT65" s="19"/>
      <c r="AU65" s="19"/>
      <c r="AV65" s="19"/>
      <c r="AW65" s="19"/>
      <c r="AX65" s="19"/>
      <c r="AY65" s="19"/>
      <c r="AZ65" s="19"/>
      <c r="BA65" s="19"/>
      <c r="BB65" s="19"/>
      <c r="BC65" s="19"/>
      <c r="BD65" s="19"/>
      <c r="BE65" s="19"/>
      <c r="BF65" s="19"/>
      <c r="BG65" s="19"/>
      <c r="BH65" s="19"/>
    </row>
    <row r="66" spans="1:60" outlineLevel="1" x14ac:dyDescent="0.2">
      <c r="A66" s="36">
        <v>50</v>
      </c>
      <c r="B66" s="37" t="s">
        <v>173</v>
      </c>
      <c r="C66" s="43" t="s">
        <v>174</v>
      </c>
      <c r="D66" s="38" t="s">
        <v>60</v>
      </c>
      <c r="E66" s="39">
        <v>1</v>
      </c>
      <c r="F66" s="40"/>
      <c r="G66" s="41">
        <v>0</v>
      </c>
      <c r="H66" s="22">
        <v>0</v>
      </c>
      <c r="I66" s="22">
        <f>ROUND(E66*H66,2)</f>
        <v>0</v>
      </c>
      <c r="J66" s="22">
        <v>1500</v>
      </c>
      <c r="K66" s="22">
        <f>ROUND(E66*J66,2)</f>
        <v>1500</v>
      </c>
      <c r="L66" s="22">
        <v>21</v>
      </c>
      <c r="M66" s="22">
        <f>G66*(1+L66/100)</f>
        <v>0</v>
      </c>
      <c r="N66" s="22">
        <v>0</v>
      </c>
      <c r="O66" s="22">
        <f>ROUND(E66*N66,2)</f>
        <v>0</v>
      </c>
      <c r="P66" s="22">
        <v>0</v>
      </c>
      <c r="Q66" s="22">
        <f>ROUND(E66*P66,2)</f>
        <v>0</v>
      </c>
      <c r="R66" s="22"/>
      <c r="S66" s="22" t="s">
        <v>61</v>
      </c>
      <c r="T66" s="22" t="s">
        <v>62</v>
      </c>
      <c r="U66" s="22">
        <v>1</v>
      </c>
      <c r="V66" s="22">
        <f>ROUND(E66*U66,2)</f>
        <v>1</v>
      </c>
      <c r="W66" s="22"/>
      <c r="X66" s="19"/>
      <c r="Y66" s="19"/>
      <c r="Z66" s="19"/>
      <c r="AA66" s="19"/>
      <c r="AB66" s="19"/>
      <c r="AC66" s="19"/>
      <c r="AD66" s="19"/>
      <c r="AE66" s="19"/>
      <c r="AF66" s="19"/>
      <c r="AG66" s="19" t="s">
        <v>143</v>
      </c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9"/>
      <c r="AS66" s="19"/>
      <c r="AT66" s="19"/>
      <c r="AU66" s="19"/>
      <c r="AV66" s="19"/>
      <c r="AW66" s="19"/>
      <c r="AX66" s="19"/>
      <c r="AY66" s="19"/>
      <c r="AZ66" s="19"/>
      <c r="BA66" s="19"/>
      <c r="BB66" s="19"/>
      <c r="BC66" s="19"/>
      <c r="BD66" s="19"/>
      <c r="BE66" s="19"/>
      <c r="BF66" s="19"/>
      <c r="BG66" s="19"/>
      <c r="BH66" s="19"/>
    </row>
    <row r="67" spans="1:60" outlineLevel="1" x14ac:dyDescent="0.2">
      <c r="A67" s="30">
        <v>51</v>
      </c>
      <c r="B67" s="31" t="s">
        <v>175</v>
      </c>
      <c r="C67" s="44" t="s">
        <v>176</v>
      </c>
      <c r="D67" s="32" t="s">
        <v>177</v>
      </c>
      <c r="E67" s="33">
        <v>80</v>
      </c>
      <c r="F67" s="34"/>
      <c r="G67" s="35">
        <v>0</v>
      </c>
      <c r="H67" s="22">
        <v>0</v>
      </c>
      <c r="I67" s="22">
        <f>ROUND(E67*H67,2)</f>
        <v>0</v>
      </c>
      <c r="J67" s="22">
        <v>15</v>
      </c>
      <c r="K67" s="22">
        <f>ROUND(E67*J67,2)</f>
        <v>1200</v>
      </c>
      <c r="L67" s="22">
        <v>21</v>
      </c>
      <c r="M67" s="22">
        <f>G67*(1+L67/100)</f>
        <v>0</v>
      </c>
      <c r="N67" s="22">
        <v>0</v>
      </c>
      <c r="O67" s="22">
        <f>ROUND(E67*N67,2)</f>
        <v>0</v>
      </c>
      <c r="P67" s="22">
        <v>0</v>
      </c>
      <c r="Q67" s="22">
        <f>ROUND(E67*P67,2)</f>
        <v>0</v>
      </c>
      <c r="R67" s="22"/>
      <c r="S67" s="22" t="s">
        <v>61</v>
      </c>
      <c r="T67" s="22" t="s">
        <v>62</v>
      </c>
      <c r="U67" s="22">
        <v>0</v>
      </c>
      <c r="V67" s="22">
        <f>ROUND(E67*U67,2)</f>
        <v>0</v>
      </c>
      <c r="W67" s="22"/>
      <c r="X67" s="19"/>
      <c r="Y67" s="19"/>
      <c r="Z67" s="19"/>
      <c r="AA67" s="19"/>
      <c r="AB67" s="19"/>
      <c r="AC67" s="19"/>
      <c r="AD67" s="19"/>
      <c r="AE67" s="19"/>
      <c r="AF67" s="19"/>
      <c r="AG67" s="19" t="s">
        <v>143</v>
      </c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9"/>
      <c r="AS67" s="19"/>
      <c r="AT67" s="19"/>
      <c r="AU67" s="19"/>
      <c r="AV67" s="19"/>
      <c r="AW67" s="19"/>
      <c r="AX67" s="19"/>
      <c r="AY67" s="19"/>
      <c r="AZ67" s="19"/>
      <c r="BA67" s="19"/>
      <c r="BB67" s="19"/>
      <c r="BC67" s="19"/>
      <c r="BD67" s="19"/>
      <c r="BE67" s="19"/>
      <c r="BF67" s="19"/>
      <c r="BG67" s="19"/>
      <c r="BH67" s="19"/>
    </row>
    <row r="68" spans="1:60" x14ac:dyDescent="0.2">
      <c r="A68" s="1"/>
      <c r="B68" s="2"/>
      <c r="C68" s="45"/>
      <c r="D68" s="4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AE68">
        <v>15</v>
      </c>
      <c r="AF68">
        <v>21</v>
      </c>
    </row>
    <row r="69" spans="1:60" x14ac:dyDescent="0.2">
      <c r="C69" s="46"/>
      <c r="D69" s="10"/>
      <c r="AG69" t="s">
        <v>178</v>
      </c>
    </row>
    <row r="70" spans="1:60" x14ac:dyDescent="0.2">
      <c r="D70" s="10"/>
    </row>
    <row r="71" spans="1:60" x14ac:dyDescent="0.2">
      <c r="D71" s="10"/>
    </row>
    <row r="72" spans="1:60" x14ac:dyDescent="0.2">
      <c r="D72" s="10"/>
    </row>
    <row r="73" spans="1:60" x14ac:dyDescent="0.2">
      <c r="D73" s="10"/>
    </row>
    <row r="74" spans="1:60" x14ac:dyDescent="0.2">
      <c r="D74" s="10"/>
    </row>
    <row r="75" spans="1:60" x14ac:dyDescent="0.2">
      <c r="D75" s="10"/>
    </row>
    <row r="76" spans="1:60" x14ac:dyDescent="0.2">
      <c r="D76" s="10"/>
    </row>
    <row r="77" spans="1:60" x14ac:dyDescent="0.2">
      <c r="D77" s="10"/>
    </row>
    <row r="78" spans="1:60" x14ac:dyDescent="0.2">
      <c r="D78" s="10"/>
    </row>
    <row r="79" spans="1:60" x14ac:dyDescent="0.2">
      <c r="D79" s="10"/>
    </row>
    <row r="80" spans="1:60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mergeCells count="4">
    <mergeCell ref="A1:G1"/>
    <mergeCell ref="C2:G2"/>
    <mergeCell ref="C3:G3"/>
    <mergeCell ref="C4:G4"/>
  </mergeCells>
  <pageMargins left="0.59055118110236204" right="0.196850393700787" top="0.78740157499999996" bottom="0.78740157499999996" header="0.3" footer="0.3"/>
  <pageSetup paperSize="9" orientation="portrait" verticalDpi="0" r:id="rId1"/>
  <headerFooter>
    <oddFooter>&amp;RStránka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2</vt:i4>
      </vt:variant>
    </vt:vector>
  </HeadingPairs>
  <TitlesOfParts>
    <vt:vector size="5" baseType="lpstr">
      <vt:lpstr>Pokyny pro vyplnění</vt:lpstr>
      <vt:lpstr>VzorPolozky</vt:lpstr>
      <vt:lpstr>01 R1653156401 Pol</vt:lpstr>
      <vt:lpstr>'01 R1653156401 Pol'!Názvy_tisku</vt:lpstr>
      <vt:lpstr>'01 R1653156401 Pol'!Oblast_tisku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Vítek Jiří</dc:creator>
  <cp:lastModifiedBy>Vítek Jiří</cp:lastModifiedBy>
  <cp:lastPrinted>2014-02-28T09:52:57Z</cp:lastPrinted>
  <dcterms:created xsi:type="dcterms:W3CDTF">2009-04-08T07:15:50Z</dcterms:created>
  <dcterms:modified xsi:type="dcterms:W3CDTF">2017-02-28T12:20:41Z</dcterms:modified>
</cp:coreProperties>
</file>